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030" windowHeight="5625" activeTab="0"/>
  </bookViews>
  <sheets>
    <sheet name="Общий прайс-лист" sheetId="1" r:id="rId1"/>
  </sheets>
  <definedNames>
    <definedName name="_xlnm.Print_Area" localSheetId="0">'Общий прайс-лист'!$A$12:$Y$54</definedName>
  </definedNames>
  <calcPr fullCalcOnLoad="1"/>
</workbook>
</file>

<file path=xl/sharedStrings.xml><?xml version="1.0" encoding="utf-8"?>
<sst xmlns="http://schemas.openxmlformats.org/spreadsheetml/2006/main" count="115" uniqueCount="106">
  <si>
    <t>Мощность, кВт</t>
  </si>
  <si>
    <t>3RW3003-1CB54</t>
  </si>
  <si>
    <t>Siemens 3RW30</t>
  </si>
  <si>
    <t>Siemens 3RW40</t>
  </si>
  <si>
    <t>3RW4024-1BB14</t>
  </si>
  <si>
    <t>3RW4026-1BB14</t>
  </si>
  <si>
    <t>3RW4027-1BB14</t>
  </si>
  <si>
    <t>3RW4028-1BB14</t>
  </si>
  <si>
    <t>3RW4036-1BB14</t>
  </si>
  <si>
    <t>3RW4037-1BB14</t>
  </si>
  <si>
    <t>3RW4038-1BB14</t>
  </si>
  <si>
    <t>3RW4046-1BB14</t>
  </si>
  <si>
    <t>3RW4047-1BB14</t>
  </si>
  <si>
    <t>3RW4055-6BB44</t>
  </si>
  <si>
    <t>3RW4056-6BB44</t>
  </si>
  <si>
    <t>3RW4073-6BB44</t>
  </si>
  <si>
    <t>3RW4074-6BB44</t>
  </si>
  <si>
    <t>3RW4075-6BB44</t>
  </si>
  <si>
    <t>3RW4076-6BB44</t>
  </si>
  <si>
    <t>3RW3016-1BB14</t>
  </si>
  <si>
    <t>3RW3017-1BB14</t>
  </si>
  <si>
    <t>3RW3018-1BB14</t>
  </si>
  <si>
    <t>3RW3026-1BB14</t>
  </si>
  <si>
    <t>3RW3027-1BB14</t>
  </si>
  <si>
    <t>3RW3028-1BB14</t>
  </si>
  <si>
    <t>3RW3036-1BB14</t>
  </si>
  <si>
    <t>3RW3037-1BB14</t>
  </si>
  <si>
    <t>3RW3038-1BB14</t>
  </si>
  <si>
    <t>3RW3046-1BB14</t>
  </si>
  <si>
    <t>3RW3047-1BB14</t>
  </si>
  <si>
    <t>3RW3013-1BB14</t>
  </si>
  <si>
    <t>3RW4422-1BC44</t>
  </si>
  <si>
    <t>3RW4423-1BC44</t>
  </si>
  <si>
    <t>3RW4424-1BC44</t>
  </si>
  <si>
    <t>3RW4425-1BC44</t>
  </si>
  <si>
    <t>3RW4426-1BC44</t>
  </si>
  <si>
    <t>3RW4427-1BC44</t>
  </si>
  <si>
    <t>3RW4434-6BC44</t>
  </si>
  <si>
    <t>3RW4435-6BC44</t>
  </si>
  <si>
    <t>3RW4436-6BC44</t>
  </si>
  <si>
    <t>3RW4443-6BC44</t>
  </si>
  <si>
    <t>3RW4444-6BC44</t>
  </si>
  <si>
    <t>3RW4445-6BC44</t>
  </si>
  <si>
    <t>3RW4446-6BC44</t>
  </si>
  <si>
    <t>3RW4447-6BC44</t>
  </si>
  <si>
    <t>3RW4453-6BC44</t>
  </si>
  <si>
    <t>3RW4454-6BC44</t>
  </si>
  <si>
    <t>3RW4455-6BC44</t>
  </si>
  <si>
    <t>3RW4456-6BC44</t>
  </si>
  <si>
    <t>3RW4457-6BC44</t>
  </si>
  <si>
    <t>3RW4458-6BC44</t>
  </si>
  <si>
    <t>3RW4465-6BC44</t>
  </si>
  <si>
    <t>3RW4466-6BC44</t>
  </si>
  <si>
    <t>3RW3014-1BB14</t>
  </si>
  <si>
    <t>Цена при евро/руб=75</t>
  </si>
  <si>
    <t>Текущий курс евро/руб</t>
  </si>
  <si>
    <t>Цена при $/руб=60</t>
  </si>
  <si>
    <t>Текущий курс $/руб</t>
  </si>
  <si>
    <t>Prostar
PRS2, PRS3</t>
  </si>
  <si>
    <t>PRS3015</t>
  </si>
  <si>
    <t>PRS3018</t>
  </si>
  <si>
    <t>PRS3022</t>
  </si>
  <si>
    <t>PRS3030</t>
  </si>
  <si>
    <t>PRS3037</t>
  </si>
  <si>
    <t>PRS3045</t>
  </si>
  <si>
    <t>PRS3055</t>
  </si>
  <si>
    <t>PRS3075</t>
  </si>
  <si>
    <t>PRS3090</t>
  </si>
  <si>
    <t>PRS3110</t>
  </si>
  <si>
    <t>PRS3132</t>
  </si>
  <si>
    <t>PRS3160</t>
  </si>
  <si>
    <t>PRS3200</t>
  </si>
  <si>
    <t>PRS3250</t>
  </si>
  <si>
    <t>PRS3320</t>
  </si>
  <si>
    <t>PRS3400</t>
  </si>
  <si>
    <t>PRS3500</t>
  </si>
  <si>
    <t>без скидок</t>
  </si>
  <si>
    <t>FWI-SS3-015</t>
  </si>
  <si>
    <t>FWI-SS3-018</t>
  </si>
  <si>
    <t>FWI-SS3-022</t>
  </si>
  <si>
    <t>FWI-SS3-030</t>
  </si>
  <si>
    <t>FWI-SS3-037</t>
  </si>
  <si>
    <t>FWI-SS3-045</t>
  </si>
  <si>
    <t>FWI-SS3-055</t>
  </si>
  <si>
    <t>FWI-SS3-075</t>
  </si>
  <si>
    <t>FWI-SS3-090</t>
  </si>
  <si>
    <t>FWI-SS3-115</t>
  </si>
  <si>
    <t>FWI-SS3-132</t>
  </si>
  <si>
    <t>FWI-SS3-160</t>
  </si>
  <si>
    <t>FWI-SS3-200</t>
  </si>
  <si>
    <t>FWI-SS3-250</t>
  </si>
  <si>
    <t>FWI-SS3-320</t>
  </si>
  <si>
    <t>FWI-SS3-400</t>
  </si>
  <si>
    <t>ООО "Техпривод"</t>
  </si>
  <si>
    <t>msk@tehprivod.ru</t>
  </si>
  <si>
    <t>Устройства плавного пуска</t>
  </si>
  <si>
    <t>Курс доллара:</t>
  </si>
  <si>
    <t>Цены на продукцию привязаны к плавающему курсу валюты. Для просмотра актуальных цен укажите курс на дату просмотра.</t>
  </si>
  <si>
    <t>Курс евро:</t>
  </si>
  <si>
    <t>Дата:</t>
  </si>
  <si>
    <r>
      <rPr>
        <b/>
        <sz val="11"/>
        <color indexed="30"/>
        <rFont val="Arial Cyr"/>
        <family val="0"/>
      </rPr>
      <t>VT-Drive</t>
    </r>
    <r>
      <rPr>
        <b/>
        <sz val="9"/>
        <color indexed="30"/>
        <rFont val="Arial Cyr"/>
        <family val="0"/>
      </rPr>
      <t xml:space="preserve">                     FWI-SS3</t>
    </r>
  </si>
  <si>
    <t>https://tehprivod.ru/</t>
  </si>
  <si>
    <t>Siemens 3RW44</t>
  </si>
  <si>
    <t>Цена, руб. с НДС</t>
  </si>
  <si>
    <t>127254 Москва, Огородный проезд, д. 4, этаж 5, офис 12</t>
  </si>
  <si>
    <t>+7 (495) 120-77-43, 8 (800) 500-77-43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</si>
</sst>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_ &quot;￥&quot;* #,##0_ ;_ &quot;￥&quot;* \-#,##0_ ;_ &quot;￥&quot;* \-_ ;_ @_ 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9"/>
      <color indexed="30"/>
      <name val="Arial Cyr"/>
      <family val="0"/>
    </font>
    <font>
      <b/>
      <sz val="11"/>
      <color indexed="30"/>
      <name val="Arial Cyr"/>
      <family val="0"/>
    </font>
    <font>
      <b/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9"/>
      <color indexed="30"/>
      <name val="Arial Cyr"/>
      <family val="0"/>
    </font>
    <font>
      <b/>
      <sz val="14"/>
      <color indexed="30"/>
      <name val="Arial Cyr"/>
      <family val="0"/>
    </font>
    <font>
      <b/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9"/>
      <name val="Arial Cyr"/>
      <family val="2"/>
    </font>
    <font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sz val="9"/>
      <color rgb="FF0070C0"/>
      <name val="Arial Cyr"/>
      <family val="0"/>
    </font>
    <font>
      <b/>
      <sz val="14"/>
      <color rgb="FF0070C0"/>
      <name val="Arial Cyr"/>
      <family val="0"/>
    </font>
    <font>
      <b/>
      <sz val="9"/>
      <color rgb="FF0070C0"/>
      <name val="Arial Cyr"/>
      <family val="0"/>
    </font>
    <font>
      <b/>
      <sz val="11"/>
      <color theme="0"/>
      <name val="Arial"/>
      <family val="2"/>
    </font>
    <font>
      <u val="single"/>
      <sz val="11"/>
      <color theme="0"/>
      <name val="Arial"/>
      <family val="2"/>
    </font>
    <font>
      <u val="single"/>
      <sz val="11"/>
      <color theme="0"/>
      <name val="Arial Cyr"/>
      <family val="2"/>
    </font>
    <font>
      <sz val="11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61B00"/>
        <bgColor indexed="64"/>
      </patternFill>
    </fill>
    <fill>
      <patternFill patternType="solid">
        <fgColor rgb="FF361B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" fillId="0" borderId="0">
      <alignment/>
      <protection/>
    </xf>
    <xf numFmtId="173" fontId="5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5" fillId="34" borderId="0" xfId="33" applyFont="1" applyFill="1">
      <alignment/>
      <protection/>
    </xf>
    <xf numFmtId="0" fontId="0" fillId="0" borderId="0" xfId="55">
      <alignment/>
      <protection/>
    </xf>
    <xf numFmtId="0" fontId="0" fillId="0" borderId="0" xfId="55" applyBorder="1">
      <alignment/>
      <protection/>
    </xf>
    <xf numFmtId="3" fontId="0" fillId="0" borderId="0" xfId="0" applyNumberFormat="1" applyAlignment="1">
      <alignment/>
    </xf>
    <xf numFmtId="0" fontId="54" fillId="35" borderId="10" xfId="0" applyFont="1" applyFill="1" applyBorder="1" applyAlignment="1">
      <alignment horizontal="center" vertical="center" wrapText="1" shrinkToFit="1"/>
    </xf>
    <xf numFmtId="0" fontId="54" fillId="35" borderId="11" xfId="0" applyFont="1" applyFill="1" applyBorder="1" applyAlignment="1">
      <alignment horizontal="center" vertical="center" wrapText="1" shrinkToFit="1"/>
    </xf>
    <xf numFmtId="0" fontId="54" fillId="35" borderId="12" xfId="0" applyFont="1" applyFill="1" applyBorder="1" applyAlignment="1">
      <alignment horizontal="center" vertical="center" wrapText="1" shrinkToFit="1"/>
    </xf>
    <xf numFmtId="0" fontId="54" fillId="35" borderId="0" xfId="0" applyFont="1" applyFill="1" applyBorder="1" applyAlignment="1">
      <alignment horizontal="center" vertical="center" wrapText="1" shrinkToFit="1"/>
    </xf>
    <xf numFmtId="0" fontId="55" fillId="35" borderId="0" xfId="0" applyFont="1" applyFill="1" applyAlignment="1">
      <alignment horizontal="center" vertical="center" wrapText="1" shrinkToFit="1"/>
    </xf>
    <xf numFmtId="0" fontId="55" fillId="35" borderId="13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55" fillId="35" borderId="0" xfId="0" applyFont="1" applyFill="1" applyAlignment="1">
      <alignment/>
    </xf>
    <xf numFmtId="0" fontId="55" fillId="35" borderId="14" xfId="0" applyFont="1" applyFill="1" applyBorder="1" applyAlignment="1">
      <alignment horizontal="center"/>
    </xf>
    <xf numFmtId="3" fontId="55" fillId="35" borderId="14" xfId="0" applyNumberFormat="1" applyFont="1" applyFill="1" applyBorder="1" applyAlignment="1">
      <alignment horizontal="center"/>
    </xf>
    <xf numFmtId="3" fontId="55" fillId="35" borderId="13" xfId="0" applyNumberFormat="1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 vertical="center"/>
    </xf>
    <xf numFmtId="3" fontId="55" fillId="35" borderId="13" xfId="0" applyNumberFormat="1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/>
    </xf>
    <xf numFmtId="0" fontId="55" fillId="35" borderId="0" xfId="0" applyFont="1" applyFill="1" applyAlignment="1">
      <alignment horizontal="center"/>
    </xf>
    <xf numFmtId="4" fontId="56" fillId="35" borderId="0" xfId="0" applyNumberFormat="1" applyFont="1" applyFill="1" applyAlignment="1">
      <alignment/>
    </xf>
    <xf numFmtId="0" fontId="57" fillId="35" borderId="0" xfId="0" applyFont="1" applyFill="1" applyBorder="1" applyAlignment="1">
      <alignment horizontal="center" vertical="center" wrapText="1" shrinkToFit="1"/>
    </xf>
    <xf numFmtId="0" fontId="54" fillId="35" borderId="17" xfId="0" applyFont="1" applyFill="1" applyBorder="1" applyAlignment="1">
      <alignment horizontal="center"/>
    </xf>
    <xf numFmtId="4" fontId="56" fillId="35" borderId="0" xfId="0" applyNumberFormat="1" applyFont="1" applyFill="1" applyBorder="1" applyAlignment="1">
      <alignment horizontal="center" vertical="center" wrapText="1" shrinkToFit="1"/>
    </xf>
    <xf numFmtId="4" fontId="56" fillId="35" borderId="0" xfId="0" applyNumberFormat="1" applyFont="1" applyFill="1" applyBorder="1" applyAlignment="1">
      <alignment/>
    </xf>
    <xf numFmtId="0" fontId="55" fillId="35" borderId="0" xfId="0" applyFont="1" applyFill="1" applyBorder="1" applyAlignment="1">
      <alignment horizontal="center" vertical="center" wrapText="1" shrinkToFit="1"/>
    </xf>
    <xf numFmtId="0" fontId="55" fillId="35" borderId="0" xfId="0" applyFont="1" applyFill="1" applyBorder="1" applyAlignment="1">
      <alignment/>
    </xf>
    <xf numFmtId="0" fontId="54" fillId="35" borderId="18" xfId="0" applyFont="1" applyFill="1" applyBorder="1" applyAlignment="1">
      <alignment horizontal="center" vertical="center" wrapText="1" shrinkToFit="1"/>
    </xf>
    <xf numFmtId="0" fontId="54" fillId="35" borderId="19" xfId="0" applyFont="1" applyFill="1" applyBorder="1" applyAlignment="1">
      <alignment horizontal="center"/>
    </xf>
    <xf numFmtId="0" fontId="54" fillId="35" borderId="20" xfId="0" applyFont="1" applyFill="1" applyBorder="1" applyAlignment="1">
      <alignment horizontal="center"/>
    </xf>
    <xf numFmtId="4" fontId="58" fillId="35" borderId="21" xfId="0" applyNumberFormat="1" applyFont="1" applyFill="1" applyBorder="1" applyAlignment="1">
      <alignment horizontal="center" vertical="center" wrapText="1" shrinkToFit="1"/>
    </xf>
    <xf numFmtId="172" fontId="54" fillId="35" borderId="17" xfId="0" applyNumberFormat="1" applyFont="1" applyFill="1" applyBorder="1" applyAlignment="1">
      <alignment horizontal="center"/>
    </xf>
    <xf numFmtId="172" fontId="54" fillId="35" borderId="22" xfId="0" applyNumberFormat="1" applyFont="1" applyFill="1" applyBorder="1" applyAlignment="1">
      <alignment horizontal="center"/>
    </xf>
    <xf numFmtId="3" fontId="54" fillId="35" borderId="17" xfId="0" applyNumberFormat="1" applyFont="1" applyFill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172" fontId="55" fillId="35" borderId="17" xfId="0" applyNumberFormat="1" applyFont="1" applyFill="1" applyBorder="1" applyAlignment="1">
      <alignment horizontal="center"/>
    </xf>
    <xf numFmtId="3" fontId="55" fillId="35" borderId="22" xfId="0" applyNumberFormat="1" applyFont="1" applyFill="1" applyBorder="1" applyAlignment="1">
      <alignment horizontal="center" vertical="center"/>
    </xf>
    <xf numFmtId="172" fontId="54" fillId="35" borderId="23" xfId="0" applyNumberFormat="1" applyFont="1" applyFill="1" applyBorder="1" applyAlignment="1">
      <alignment horizontal="center"/>
    </xf>
    <xf numFmtId="172" fontId="54" fillId="35" borderId="24" xfId="0" applyNumberFormat="1" applyFont="1" applyFill="1" applyBorder="1" applyAlignment="1">
      <alignment horizontal="center"/>
    </xf>
    <xf numFmtId="0" fontId="55" fillId="35" borderId="17" xfId="0" applyFont="1" applyFill="1" applyBorder="1" applyAlignment="1">
      <alignment horizontal="center"/>
    </xf>
    <xf numFmtId="0" fontId="55" fillId="35" borderId="17" xfId="0" applyFont="1" applyFill="1" applyBorder="1" applyAlignment="1">
      <alignment horizontal="center" vertical="center"/>
    </xf>
    <xf numFmtId="3" fontId="55" fillId="35" borderId="22" xfId="0" applyNumberFormat="1" applyFont="1" applyFill="1" applyBorder="1" applyAlignment="1">
      <alignment horizontal="center"/>
    </xf>
    <xf numFmtId="172" fontId="54" fillId="35" borderId="22" xfId="0" applyNumberFormat="1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/>
    </xf>
    <xf numFmtId="172" fontId="54" fillId="35" borderId="24" xfId="0" applyNumberFormat="1" applyFont="1" applyFill="1" applyBorder="1" applyAlignment="1">
      <alignment horizontal="center" vertical="center"/>
    </xf>
    <xf numFmtId="172" fontId="54" fillId="35" borderId="22" xfId="0" applyNumberFormat="1" applyFont="1" applyFill="1" applyBorder="1" applyAlignment="1">
      <alignment/>
    </xf>
    <xf numFmtId="0" fontId="55" fillId="35" borderId="22" xfId="0" applyFont="1" applyFill="1" applyBorder="1" applyAlignment="1">
      <alignment horizontal="center"/>
    </xf>
    <xf numFmtId="0" fontId="55" fillId="35" borderId="25" xfId="0" applyFont="1" applyFill="1" applyBorder="1" applyAlignment="1">
      <alignment horizontal="center" vertical="center"/>
    </xf>
    <xf numFmtId="3" fontId="55" fillId="35" borderId="26" xfId="0" applyNumberFormat="1" applyFont="1" applyFill="1" applyBorder="1" applyAlignment="1">
      <alignment horizontal="center" vertical="center"/>
    </xf>
    <xf numFmtId="3" fontId="54" fillId="35" borderId="22" xfId="0" applyNumberFormat="1" applyFont="1" applyFill="1" applyBorder="1" applyAlignment="1">
      <alignment/>
    </xf>
    <xf numFmtId="172" fontId="54" fillId="35" borderId="24" xfId="0" applyNumberFormat="1" applyFont="1" applyFill="1" applyBorder="1" applyAlignment="1">
      <alignment/>
    </xf>
    <xf numFmtId="0" fontId="54" fillId="35" borderId="21" xfId="0" applyFont="1" applyFill="1" applyBorder="1" applyAlignment="1">
      <alignment horizontal="center" vertical="center" wrapText="1" shrinkToFit="1"/>
    </xf>
    <xf numFmtId="0" fontId="54" fillId="35" borderId="27" xfId="0" applyFont="1" applyFill="1" applyBorder="1" applyAlignment="1">
      <alignment horizontal="center"/>
    </xf>
    <xf numFmtId="0" fontId="54" fillId="35" borderId="28" xfId="0" applyFont="1" applyFill="1" applyBorder="1" applyAlignment="1">
      <alignment horizontal="center"/>
    </xf>
    <xf numFmtId="3" fontId="55" fillId="35" borderId="29" xfId="0" applyNumberFormat="1" applyFont="1" applyFill="1" applyBorder="1" applyAlignment="1">
      <alignment horizontal="center" vertical="center"/>
    </xf>
    <xf numFmtId="172" fontId="55" fillId="35" borderId="22" xfId="0" applyNumberFormat="1" applyFont="1" applyFill="1" applyBorder="1" applyAlignment="1">
      <alignment/>
    </xf>
    <xf numFmtId="172" fontId="54" fillId="35" borderId="26" xfId="0" applyNumberFormat="1" applyFont="1" applyFill="1" applyBorder="1" applyAlignment="1">
      <alignment horizontal="center" vertical="center"/>
    </xf>
    <xf numFmtId="172" fontId="55" fillId="35" borderId="24" xfId="0" applyNumberFormat="1" applyFont="1" applyFill="1" applyBorder="1" applyAlignment="1">
      <alignment/>
    </xf>
    <xf numFmtId="3" fontId="9" fillId="36" borderId="30" xfId="33" applyNumberFormat="1" applyFont="1" applyFill="1" applyBorder="1" applyAlignment="1">
      <alignment horizontal="center" vertical="center"/>
      <protection/>
    </xf>
    <xf numFmtId="3" fontId="9" fillId="36" borderId="0" xfId="33" applyNumberFormat="1" applyFont="1" applyFill="1" applyBorder="1" applyAlignment="1">
      <alignment horizontal="center" vertical="center"/>
      <protection/>
    </xf>
    <xf numFmtId="14" fontId="9" fillId="36" borderId="0" xfId="33" applyNumberFormat="1" applyFont="1" applyFill="1" applyBorder="1" applyAlignment="1">
      <alignment horizontal="center" vertical="center" wrapText="1"/>
      <protection/>
    </xf>
    <xf numFmtId="0" fontId="41" fillId="35" borderId="10" xfId="43" applyFill="1" applyBorder="1" applyAlignment="1">
      <alignment horizontal="center" vertical="center" wrapText="1" shrinkToFit="1"/>
    </xf>
    <xf numFmtId="0" fontId="55" fillId="35" borderId="31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35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3" fontId="55" fillId="35" borderId="33" xfId="0" applyNumberFormat="1" applyFont="1" applyFill="1" applyBorder="1" applyAlignment="1">
      <alignment horizontal="center" vertical="center"/>
    </xf>
    <xf numFmtId="3" fontId="55" fillId="35" borderId="26" xfId="0" applyNumberFormat="1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3" fontId="55" fillId="35" borderId="31" xfId="0" applyNumberFormat="1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/>
    </xf>
    <xf numFmtId="3" fontId="55" fillId="35" borderId="33" xfId="0" applyNumberFormat="1" applyFont="1" applyFill="1" applyBorder="1" applyAlignment="1">
      <alignment horizontal="center" vertical="center" wrapText="1"/>
    </xf>
    <xf numFmtId="3" fontId="55" fillId="35" borderId="36" xfId="0" applyNumberFormat="1" applyFont="1" applyFill="1" applyBorder="1" applyAlignment="1">
      <alignment horizontal="center" vertical="center" wrapText="1"/>
    </xf>
    <xf numFmtId="3" fontId="55" fillId="35" borderId="26" xfId="0" applyNumberFormat="1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 shrinkToFit="1"/>
    </xf>
    <xf numFmtId="3" fontId="55" fillId="35" borderId="36" xfId="0" applyNumberFormat="1" applyFont="1" applyFill="1" applyBorder="1" applyAlignment="1">
      <alignment horizontal="center" vertical="center"/>
    </xf>
    <xf numFmtId="172" fontId="55" fillId="35" borderId="32" xfId="0" applyNumberFormat="1" applyFont="1" applyFill="1" applyBorder="1" applyAlignment="1">
      <alignment horizontal="center" vertical="center"/>
    </xf>
    <xf numFmtId="172" fontId="55" fillId="35" borderId="25" xfId="0" applyNumberFormat="1" applyFont="1" applyFill="1" applyBorder="1" applyAlignment="1">
      <alignment horizontal="center" vertical="center"/>
    </xf>
    <xf numFmtId="172" fontId="54" fillId="35" borderId="32" xfId="0" applyNumberFormat="1" applyFont="1" applyFill="1" applyBorder="1" applyAlignment="1">
      <alignment horizontal="center"/>
    </xf>
    <xf numFmtId="172" fontId="54" fillId="35" borderId="25" xfId="0" applyNumberFormat="1" applyFont="1" applyFill="1" applyBorder="1" applyAlignment="1">
      <alignment horizontal="center"/>
    </xf>
    <xf numFmtId="172" fontId="55" fillId="35" borderId="33" xfId="0" applyNumberFormat="1" applyFont="1" applyFill="1" applyBorder="1" applyAlignment="1">
      <alignment horizontal="center"/>
    </xf>
    <xf numFmtId="172" fontId="55" fillId="35" borderId="26" xfId="0" applyNumberFormat="1" applyFont="1" applyFill="1" applyBorder="1" applyAlignment="1">
      <alignment horizontal="center"/>
    </xf>
    <xf numFmtId="3" fontId="55" fillId="35" borderId="32" xfId="0" applyNumberFormat="1" applyFont="1" applyFill="1" applyBorder="1" applyAlignment="1">
      <alignment horizontal="center" vertical="center"/>
    </xf>
    <xf numFmtId="3" fontId="55" fillId="35" borderId="25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59" fillId="34" borderId="0" xfId="33" applyFont="1" applyFill="1" applyBorder="1" applyAlignment="1">
      <alignment horizontal="center" vertical="center" wrapText="1"/>
      <protection/>
    </xf>
    <xf numFmtId="0" fontId="59" fillId="34" borderId="0" xfId="54" applyFont="1" applyFill="1" applyBorder="1" applyAlignment="1">
      <alignment horizontal="center" vertical="center" wrapText="1"/>
      <protection/>
    </xf>
    <xf numFmtId="0" fontId="60" fillId="34" borderId="0" xfId="43" applyFont="1" applyFill="1" applyBorder="1" applyAlignment="1">
      <alignment horizontal="center" vertical="center" wrapText="1"/>
    </xf>
    <xf numFmtId="0" fontId="61" fillId="34" borderId="0" xfId="43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9" fillId="36" borderId="0" xfId="33" applyFont="1" applyFill="1" applyBorder="1" applyAlignment="1">
      <alignment horizontal="right" vertical="center" wrapText="1"/>
      <protection/>
    </xf>
    <xf numFmtId="0" fontId="9" fillId="36" borderId="37" xfId="33" applyFont="1" applyFill="1" applyBorder="1" applyAlignment="1">
      <alignment horizontal="right" vertical="center" wrapText="1"/>
      <protection/>
    </xf>
    <xf numFmtId="0" fontId="9" fillId="36" borderId="0" xfId="33" applyFont="1" applyFill="1" applyBorder="1" applyAlignment="1">
      <alignment horizontal="right" vertical="center"/>
      <protection/>
    </xf>
    <xf numFmtId="0" fontId="9" fillId="36" borderId="37" xfId="33" applyFont="1" applyFill="1" applyBorder="1" applyAlignment="1">
      <alignment horizontal="right" vertical="center"/>
      <protection/>
    </xf>
    <xf numFmtId="0" fontId="9" fillId="36" borderId="0" xfId="3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55" applyFont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常规_Sales Invoice1" xfId="65"/>
    <cellStyle name="货币_Sales Invoice1_Invoice_1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6</xdr:col>
      <xdr:colOff>76200</xdr:colOff>
      <xdr:row>4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33432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oneCell">
    <xdr:from>
      <xdr:col>1</xdr:col>
      <xdr:colOff>447675</xdr:colOff>
      <xdr:row>5</xdr:row>
      <xdr:rowOff>285750</xdr:rowOff>
    </xdr:from>
    <xdr:to>
      <xdr:col>3</xdr:col>
      <xdr:colOff>0</xdr:colOff>
      <xdr:row>7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304925"/>
          <a:ext cx="2181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6</xdr:row>
      <xdr:rowOff>19050</xdr:rowOff>
    </xdr:from>
    <xdr:to>
      <xdr:col>12</xdr:col>
      <xdr:colOff>504825</xdr:colOff>
      <xdr:row>7</xdr:row>
      <xdr:rowOff>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343025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304800</xdr:rowOff>
    </xdr:from>
    <xdr:to>
      <xdr:col>22</xdr:col>
      <xdr:colOff>57150</xdr:colOff>
      <xdr:row>7</xdr:row>
      <xdr:rowOff>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1323975"/>
          <a:ext cx="2200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6</xdr:row>
      <xdr:rowOff>19050</xdr:rowOff>
    </xdr:from>
    <xdr:to>
      <xdr:col>24</xdr:col>
      <xdr:colOff>95250</xdr:colOff>
      <xdr:row>7</xdr:row>
      <xdr:rowOff>9525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1343025"/>
          <a:ext cx="2181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@tehprivod.ru" TargetMode="External" /><Relationship Id="rId2" Type="http://schemas.openxmlformats.org/officeDocument/2006/relationships/hyperlink" Target="https://tehprivod.ru/" TargetMode="External" /><Relationship Id="rId3" Type="http://schemas.openxmlformats.org/officeDocument/2006/relationships/hyperlink" Target="https://tehprivod.ru/katalog/ustroystva-plavnogo-puska/siemens/3rw30.html" TargetMode="External" /><Relationship Id="rId4" Type="http://schemas.openxmlformats.org/officeDocument/2006/relationships/hyperlink" Target="https://tehprivod.ru/katalog/ustroystva-plavnogo-puska/siemens/3rw40.html" TargetMode="External" /><Relationship Id="rId5" Type="http://schemas.openxmlformats.org/officeDocument/2006/relationships/hyperlink" Target="https://tehprivod.ru/katalog/ustroystva-plavnogo-puska/siemens/3rw44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SheetLayoutView="100" zoomScalePageLayoutView="0" workbookViewId="0" topLeftCell="A1">
      <selection activeCell="G3" sqref="G3:Y3"/>
    </sheetView>
  </sheetViews>
  <sheetFormatPr defaultColWidth="9.00390625" defaultRowHeight="12.75"/>
  <cols>
    <col min="1" max="1" width="3.375" style="0" customWidth="1"/>
    <col min="2" max="2" width="14.25390625" style="0" customWidth="1"/>
    <col min="3" max="3" width="20.25390625" style="1" customWidth="1"/>
    <col min="4" max="5" width="20.75390625" style="1" hidden="1" customWidth="1"/>
    <col min="6" max="6" width="8.125" style="2" customWidth="1"/>
    <col min="7" max="7" width="1.25" style="5" customWidth="1"/>
    <col min="8" max="8" width="20.875" style="1" customWidth="1"/>
    <col min="9" max="10" width="22.00390625" style="1" hidden="1" customWidth="1"/>
    <col min="11" max="11" width="8.75390625" style="2" customWidth="1"/>
    <col min="12" max="12" width="1.25" style="5" customWidth="1"/>
    <col min="13" max="13" width="19.625" style="0" customWidth="1"/>
    <col min="14" max="14" width="22.125" style="0" hidden="1" customWidth="1"/>
    <col min="15" max="15" width="21.625" style="0" hidden="1" customWidth="1"/>
    <col min="16" max="16" width="8.875" style="0" customWidth="1"/>
    <col min="17" max="17" width="1.37890625" style="0" customWidth="1"/>
    <col min="18" max="18" width="16.25390625" style="0" customWidth="1"/>
    <col min="19" max="20" width="15.75390625" style="0" hidden="1" customWidth="1"/>
    <col min="21" max="21" width="9.25390625" style="1" customWidth="1"/>
    <col min="22" max="22" width="1.25" style="5" customWidth="1"/>
    <col min="23" max="23" width="17.75390625" style="5" customWidth="1"/>
    <col min="24" max="24" width="9.25390625" style="5" customWidth="1"/>
    <col min="25" max="27" width="11.25390625" style="0" customWidth="1"/>
  </cols>
  <sheetData>
    <row r="1" spans="1:25" ht="15">
      <c r="A1" s="7"/>
      <c r="B1" s="8"/>
      <c r="C1" s="8"/>
      <c r="D1" s="8"/>
      <c r="E1" s="9"/>
      <c r="F1" s="10"/>
      <c r="G1" s="96" t="s">
        <v>93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  <c r="X1" s="97"/>
      <c r="Y1" s="97"/>
    </row>
    <row r="2" spans="1:25" ht="15">
      <c r="A2" s="11"/>
      <c r="B2" s="11"/>
      <c r="C2" s="11"/>
      <c r="D2" s="11"/>
      <c r="E2" s="11"/>
      <c r="F2" s="11"/>
      <c r="G2" s="98" t="s">
        <v>104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7"/>
      <c r="X2" s="97"/>
      <c r="Y2" s="97"/>
    </row>
    <row r="3" spans="1:25" ht="15">
      <c r="A3" s="11"/>
      <c r="B3" s="11"/>
      <c r="C3" s="11"/>
      <c r="D3" s="11"/>
      <c r="E3" s="11"/>
      <c r="F3" s="11"/>
      <c r="G3" s="99" t="s">
        <v>105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7"/>
      <c r="X3" s="97"/>
      <c r="Y3" s="97"/>
    </row>
    <row r="4" spans="1:25" ht="15">
      <c r="A4" s="11"/>
      <c r="B4" s="11"/>
      <c r="C4" s="11"/>
      <c r="D4" s="11"/>
      <c r="E4" s="11"/>
      <c r="F4" s="11"/>
      <c r="G4" s="100" t="s">
        <v>94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7"/>
      <c r="X4" s="97"/>
      <c r="Y4" s="97"/>
    </row>
    <row r="5" spans="1:25" ht="20.25" customHeight="1">
      <c r="A5" s="11"/>
      <c r="B5" s="11"/>
      <c r="C5" s="11"/>
      <c r="D5" s="11"/>
      <c r="E5" s="11"/>
      <c r="F5" s="11"/>
      <c r="G5" s="101" t="s">
        <v>101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102"/>
      <c r="X5" s="102"/>
      <c r="Y5" s="102"/>
    </row>
    <row r="6" spans="1:25" ht="24" customHeight="1">
      <c r="A6" s="110" t="s">
        <v>95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2" ht="99.75" customHeight="1">
      <c r="A7" s="12"/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S7" s="14"/>
      <c r="U7"/>
      <c r="V7"/>
    </row>
    <row r="8" spans="1:22" ht="13.5" thickBot="1">
      <c r="A8" s="12"/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U8"/>
      <c r="V8"/>
    </row>
    <row r="9" spans="1:25" ht="21.75" customHeight="1" thickBot="1">
      <c r="A9" s="103" t="s">
        <v>96</v>
      </c>
      <c r="B9" s="104"/>
      <c r="C9" s="69">
        <v>60</v>
      </c>
      <c r="D9" s="70"/>
      <c r="E9" s="107" t="s">
        <v>97</v>
      </c>
      <c r="F9" s="108"/>
      <c r="G9" s="108"/>
      <c r="H9" s="108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ht="19.5" customHeight="1" thickBot="1">
      <c r="A10" s="105" t="s">
        <v>98</v>
      </c>
      <c r="B10" s="106"/>
      <c r="C10" s="69">
        <v>70</v>
      </c>
      <c r="D10" s="70"/>
      <c r="E10" s="108"/>
      <c r="F10" s="108"/>
      <c r="G10" s="108"/>
      <c r="H10" s="108"/>
      <c r="I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8.75" customHeight="1">
      <c r="A11" s="105" t="s">
        <v>99</v>
      </c>
      <c r="B11" s="105"/>
      <c r="C11" s="71">
        <v>43054</v>
      </c>
      <c r="D11" s="71"/>
      <c r="E11" s="108"/>
      <c r="F11" s="108"/>
      <c r="G11" s="108"/>
      <c r="H11" s="108"/>
      <c r="I11" s="108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7" s="3" customFormat="1" ht="13.5" customHeight="1" thickBot="1">
      <c r="A12" s="4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2:28" s="3" customFormat="1" ht="40.5" customHeight="1">
      <c r="B13" s="62" t="s">
        <v>0</v>
      </c>
      <c r="C13" s="72" t="s">
        <v>2</v>
      </c>
      <c r="D13" s="16" t="s">
        <v>54</v>
      </c>
      <c r="E13" s="16" t="s">
        <v>55</v>
      </c>
      <c r="F13" s="17" t="s">
        <v>103</v>
      </c>
      <c r="G13" s="34"/>
      <c r="H13" s="72" t="s">
        <v>3</v>
      </c>
      <c r="I13" s="16" t="s">
        <v>54</v>
      </c>
      <c r="J13" s="16" t="s">
        <v>55</v>
      </c>
      <c r="K13" s="17" t="s">
        <v>103</v>
      </c>
      <c r="L13" s="34"/>
      <c r="M13" s="72" t="s">
        <v>102</v>
      </c>
      <c r="N13" s="16" t="s">
        <v>54</v>
      </c>
      <c r="O13" s="16" t="s">
        <v>55</v>
      </c>
      <c r="P13" s="17" t="s">
        <v>103</v>
      </c>
      <c r="Q13" s="36"/>
      <c r="R13" s="15" t="s">
        <v>58</v>
      </c>
      <c r="S13" s="16" t="s">
        <v>56</v>
      </c>
      <c r="T13" s="16" t="s">
        <v>57</v>
      </c>
      <c r="U13" s="17" t="s">
        <v>103</v>
      </c>
      <c r="V13" s="34"/>
      <c r="W13" s="41" t="s">
        <v>100</v>
      </c>
      <c r="X13" s="17" t="s">
        <v>103</v>
      </c>
      <c r="Y13" s="38" t="s">
        <v>0</v>
      </c>
      <c r="Z13" s="18"/>
      <c r="AA13" s="18"/>
      <c r="AB13" s="19"/>
    </row>
    <row r="14" spans="2:28" ht="12.75">
      <c r="B14" s="63">
        <v>0.4</v>
      </c>
      <c r="C14" s="75" t="s">
        <v>1</v>
      </c>
      <c r="D14" s="73">
        <v>11780</v>
      </c>
      <c r="E14" s="81">
        <f>J22</f>
        <v>70</v>
      </c>
      <c r="F14" s="83">
        <f>CEILING(D14*E14/75,10)</f>
        <v>11000</v>
      </c>
      <c r="G14" s="35"/>
      <c r="H14" s="50"/>
      <c r="I14" s="20"/>
      <c r="J14" s="20"/>
      <c r="K14" s="56"/>
      <c r="L14" s="35"/>
      <c r="M14" s="33" t="s">
        <v>76</v>
      </c>
      <c r="N14" s="20"/>
      <c r="O14" s="20"/>
      <c r="P14" s="56"/>
      <c r="Q14" s="37"/>
      <c r="R14" s="50"/>
      <c r="S14" s="20"/>
      <c r="T14" s="20"/>
      <c r="U14" s="43"/>
      <c r="V14" s="35"/>
      <c r="W14" s="42"/>
      <c r="X14" s="43"/>
      <c r="Y14" s="39">
        <v>0.4</v>
      </c>
      <c r="Z14" s="21"/>
      <c r="AA14" s="21"/>
      <c r="AB14" s="22"/>
    </row>
    <row r="15" spans="2:28" ht="12.75">
      <c r="B15" s="63">
        <v>0.55</v>
      </c>
      <c r="C15" s="82"/>
      <c r="D15" s="80"/>
      <c r="E15" s="80"/>
      <c r="F15" s="84"/>
      <c r="G15" s="35"/>
      <c r="H15" s="50"/>
      <c r="I15" s="20"/>
      <c r="J15" s="20"/>
      <c r="K15" s="56"/>
      <c r="L15" s="35"/>
      <c r="M15" s="50"/>
      <c r="N15" s="20"/>
      <c r="O15" s="20"/>
      <c r="P15" s="56"/>
      <c r="Q15" s="37"/>
      <c r="R15" s="50"/>
      <c r="S15" s="20"/>
      <c r="T15" s="20"/>
      <c r="U15" s="43"/>
      <c r="V15" s="35"/>
      <c r="W15" s="42"/>
      <c r="X15" s="43"/>
      <c r="Y15" s="39">
        <v>0.55</v>
      </c>
      <c r="Z15" s="21"/>
      <c r="AA15" s="21"/>
      <c r="AB15" s="22"/>
    </row>
    <row r="16" spans="2:28" ht="12.75">
      <c r="B16" s="63">
        <v>0.75</v>
      </c>
      <c r="C16" s="82"/>
      <c r="D16" s="80"/>
      <c r="E16" s="80"/>
      <c r="F16" s="84"/>
      <c r="G16" s="35"/>
      <c r="H16" s="50"/>
      <c r="I16" s="20"/>
      <c r="J16" s="20"/>
      <c r="K16" s="56"/>
      <c r="L16" s="35"/>
      <c r="M16" s="50"/>
      <c r="N16" s="20"/>
      <c r="O16" s="20"/>
      <c r="P16" s="56"/>
      <c r="Q16" s="37"/>
      <c r="R16" s="50"/>
      <c r="S16" s="20"/>
      <c r="T16" s="20"/>
      <c r="U16" s="43"/>
      <c r="V16" s="35"/>
      <c r="W16" s="42"/>
      <c r="X16" s="43"/>
      <c r="Y16" s="39">
        <v>0.75</v>
      </c>
      <c r="Z16" s="21"/>
      <c r="AA16" s="21"/>
      <c r="AB16" s="22"/>
    </row>
    <row r="17" spans="2:28" ht="12.75">
      <c r="B17" s="63">
        <v>1.1</v>
      </c>
      <c r="C17" s="76"/>
      <c r="D17" s="74"/>
      <c r="E17" s="74"/>
      <c r="F17" s="85"/>
      <c r="G17" s="35"/>
      <c r="H17" s="50"/>
      <c r="I17" s="20"/>
      <c r="J17" s="20"/>
      <c r="K17" s="56"/>
      <c r="L17" s="35"/>
      <c r="M17" s="50"/>
      <c r="N17" s="20"/>
      <c r="O17" s="20"/>
      <c r="P17" s="56"/>
      <c r="Q17" s="37"/>
      <c r="R17" s="50"/>
      <c r="S17" s="20"/>
      <c r="T17" s="20"/>
      <c r="U17" s="43"/>
      <c r="V17" s="35"/>
      <c r="W17" s="42"/>
      <c r="X17" s="43"/>
      <c r="Y17" s="39">
        <v>1.1</v>
      </c>
      <c r="Z17" s="21"/>
      <c r="AA17" s="21"/>
      <c r="AB17" s="22"/>
    </row>
    <row r="18" spans="2:28" ht="12.75">
      <c r="B18" s="63">
        <v>1.5</v>
      </c>
      <c r="C18" s="50" t="s">
        <v>30</v>
      </c>
      <c r="D18" s="23">
        <v>8460</v>
      </c>
      <c r="E18" s="24">
        <f>E14</f>
        <v>70</v>
      </c>
      <c r="F18" s="65">
        <f>CEILING(D18*E18/75,10)</f>
        <v>7900</v>
      </c>
      <c r="G18" s="35"/>
      <c r="H18" s="50"/>
      <c r="I18" s="20"/>
      <c r="J18" s="20"/>
      <c r="K18" s="56"/>
      <c r="L18" s="35"/>
      <c r="M18" s="50"/>
      <c r="N18" s="20"/>
      <c r="O18" s="20"/>
      <c r="P18" s="56"/>
      <c r="Q18" s="37"/>
      <c r="R18" s="50"/>
      <c r="S18" s="20"/>
      <c r="T18" s="20"/>
      <c r="U18" s="43"/>
      <c r="V18" s="35"/>
      <c r="W18" s="42"/>
      <c r="X18" s="43"/>
      <c r="Y18" s="39">
        <v>1.5</v>
      </c>
      <c r="Z18" s="21"/>
      <c r="AA18" s="21"/>
      <c r="AB18" s="22"/>
    </row>
    <row r="19" spans="2:28" ht="12.75">
      <c r="B19" s="63">
        <v>2.2</v>
      </c>
      <c r="C19" s="75" t="s">
        <v>53</v>
      </c>
      <c r="D19" s="73">
        <v>9800</v>
      </c>
      <c r="E19" s="81">
        <f>E18</f>
        <v>70</v>
      </c>
      <c r="F19" s="78">
        <f>CEILING(D19*E19/75,10)</f>
        <v>9150</v>
      </c>
      <c r="G19" s="35"/>
      <c r="H19" s="50"/>
      <c r="I19" s="20"/>
      <c r="J19" s="20"/>
      <c r="K19" s="56"/>
      <c r="L19" s="35"/>
      <c r="M19" s="50"/>
      <c r="N19" s="20"/>
      <c r="O19" s="20"/>
      <c r="P19" s="56"/>
      <c r="Q19" s="37"/>
      <c r="R19" s="50"/>
      <c r="S19" s="20"/>
      <c r="T19" s="20"/>
      <c r="U19" s="43"/>
      <c r="V19" s="35"/>
      <c r="W19" s="42"/>
      <c r="X19" s="43"/>
      <c r="Y19" s="39">
        <v>2.2</v>
      </c>
      <c r="Z19" s="21"/>
      <c r="AA19" s="21"/>
      <c r="AB19" s="22"/>
    </row>
    <row r="20" spans="2:28" ht="12.75">
      <c r="B20" s="63">
        <v>3</v>
      </c>
      <c r="C20" s="76"/>
      <c r="D20" s="74"/>
      <c r="E20" s="74"/>
      <c r="F20" s="79"/>
      <c r="G20" s="35"/>
      <c r="H20" s="50"/>
      <c r="I20" s="20"/>
      <c r="J20" s="20"/>
      <c r="K20" s="56"/>
      <c r="L20" s="35"/>
      <c r="M20" s="50"/>
      <c r="N20" s="20"/>
      <c r="O20" s="20"/>
      <c r="P20" s="56"/>
      <c r="Q20" s="37"/>
      <c r="R20" s="50"/>
      <c r="S20" s="20"/>
      <c r="T20" s="20"/>
      <c r="U20" s="43"/>
      <c r="V20" s="35"/>
      <c r="W20" s="42"/>
      <c r="X20" s="43"/>
      <c r="Y20" s="39">
        <v>3</v>
      </c>
      <c r="Z20" s="21"/>
      <c r="AA20" s="21"/>
      <c r="AB20" s="22"/>
    </row>
    <row r="21" spans="2:28" ht="12.75">
      <c r="B21" s="63">
        <v>4</v>
      </c>
      <c r="C21" s="50" t="s">
        <v>19</v>
      </c>
      <c r="D21" s="20">
        <v>11220</v>
      </c>
      <c r="E21" s="25">
        <f>E19</f>
        <v>70</v>
      </c>
      <c r="F21" s="47">
        <f aca="true" t="shared" si="0" ref="F21:F31">CEILING(D21*E21/75,10)</f>
        <v>10480</v>
      </c>
      <c r="G21" s="35"/>
      <c r="H21" s="50"/>
      <c r="I21" s="20"/>
      <c r="J21" s="20"/>
      <c r="K21" s="56"/>
      <c r="L21" s="35"/>
      <c r="M21" s="50"/>
      <c r="N21" s="20"/>
      <c r="O21" s="20"/>
      <c r="P21" s="56"/>
      <c r="Q21" s="37"/>
      <c r="R21" s="50"/>
      <c r="S21" s="20"/>
      <c r="T21" s="20"/>
      <c r="U21" s="43"/>
      <c r="V21" s="35"/>
      <c r="W21" s="42"/>
      <c r="X21" s="43"/>
      <c r="Y21" s="39">
        <v>4</v>
      </c>
      <c r="Z21" s="21"/>
      <c r="AA21" s="21"/>
      <c r="AB21" s="22"/>
    </row>
    <row r="22" spans="2:28" ht="12.75">
      <c r="B22" s="63">
        <v>5.5</v>
      </c>
      <c r="C22" s="50" t="s">
        <v>20</v>
      </c>
      <c r="D22" s="20">
        <v>12630</v>
      </c>
      <c r="E22" s="20">
        <f>E21</f>
        <v>70</v>
      </c>
      <c r="F22" s="47">
        <f t="shared" si="0"/>
        <v>11790</v>
      </c>
      <c r="G22" s="35"/>
      <c r="H22" s="51" t="s">
        <v>4</v>
      </c>
      <c r="I22" s="26">
        <v>18760</v>
      </c>
      <c r="J22" s="27">
        <f>C10</f>
        <v>70</v>
      </c>
      <c r="K22" s="47">
        <f>CEILING(I22*J22/75,10)</f>
        <v>17510</v>
      </c>
      <c r="L22" s="35"/>
      <c r="M22" s="50"/>
      <c r="N22" s="20"/>
      <c r="O22" s="20"/>
      <c r="P22" s="57"/>
      <c r="Q22" s="37"/>
      <c r="R22" s="51"/>
      <c r="S22" s="26"/>
      <c r="T22" s="26"/>
      <c r="U22" s="45"/>
      <c r="V22" s="35"/>
      <c r="W22" s="44"/>
      <c r="X22" s="45"/>
      <c r="Y22" s="39">
        <v>5.5</v>
      </c>
      <c r="Z22" s="21"/>
      <c r="AA22" s="21"/>
      <c r="AB22" s="22"/>
    </row>
    <row r="23" spans="2:28" ht="12.75">
      <c r="B23" s="63">
        <v>7.5</v>
      </c>
      <c r="C23" s="50" t="s">
        <v>21</v>
      </c>
      <c r="D23" s="20">
        <v>14450</v>
      </c>
      <c r="E23" s="20">
        <f aca="true" t="shared" si="1" ref="E23:E31">E21</f>
        <v>70</v>
      </c>
      <c r="F23" s="47">
        <f t="shared" si="0"/>
        <v>13490</v>
      </c>
      <c r="G23" s="35"/>
      <c r="H23" s="75" t="s">
        <v>5</v>
      </c>
      <c r="I23" s="73">
        <v>22130</v>
      </c>
      <c r="J23" s="73">
        <f>J22</f>
        <v>70</v>
      </c>
      <c r="K23" s="78">
        <f>CEILING(I23*J23/75,10)</f>
        <v>20660</v>
      </c>
      <c r="L23" s="35"/>
      <c r="M23" s="50"/>
      <c r="N23" s="20"/>
      <c r="O23" s="20"/>
      <c r="P23" s="57"/>
      <c r="Q23" s="37"/>
      <c r="R23" s="51"/>
      <c r="S23" s="26"/>
      <c r="T23" s="26"/>
      <c r="U23" s="45"/>
      <c r="V23" s="35"/>
      <c r="W23" s="44"/>
      <c r="X23" s="45"/>
      <c r="Y23" s="39">
        <v>7.5</v>
      </c>
      <c r="Z23" s="21"/>
      <c r="AA23" s="21"/>
      <c r="AB23" s="22"/>
    </row>
    <row r="24" spans="2:28" ht="12.75">
      <c r="B24" s="63">
        <v>11</v>
      </c>
      <c r="C24" s="50" t="s">
        <v>22</v>
      </c>
      <c r="D24" s="20">
        <v>16880</v>
      </c>
      <c r="E24" s="20">
        <f t="shared" si="1"/>
        <v>70</v>
      </c>
      <c r="F24" s="47">
        <f t="shared" si="0"/>
        <v>15760</v>
      </c>
      <c r="G24" s="35"/>
      <c r="H24" s="76"/>
      <c r="I24" s="74"/>
      <c r="J24" s="74"/>
      <c r="K24" s="79"/>
      <c r="L24" s="35"/>
      <c r="M24" s="50"/>
      <c r="N24" s="20"/>
      <c r="O24" s="20"/>
      <c r="P24" s="57"/>
      <c r="Q24" s="37"/>
      <c r="R24" s="51"/>
      <c r="S24" s="26"/>
      <c r="T24" s="26"/>
      <c r="U24" s="45"/>
      <c r="V24" s="35"/>
      <c r="W24" s="44"/>
      <c r="X24" s="45"/>
      <c r="Y24" s="39">
        <v>11</v>
      </c>
      <c r="Z24" s="21"/>
      <c r="AA24" s="21"/>
      <c r="AB24" s="22"/>
    </row>
    <row r="25" spans="2:28" ht="12.75">
      <c r="B25" s="63">
        <v>15</v>
      </c>
      <c r="C25" s="50" t="s">
        <v>23</v>
      </c>
      <c r="D25" s="20">
        <v>19700</v>
      </c>
      <c r="E25" s="20">
        <f t="shared" si="1"/>
        <v>70</v>
      </c>
      <c r="F25" s="47">
        <f t="shared" si="0"/>
        <v>18390</v>
      </c>
      <c r="G25" s="35"/>
      <c r="H25" s="51" t="s">
        <v>6</v>
      </c>
      <c r="I25" s="26">
        <v>26230</v>
      </c>
      <c r="J25" s="26">
        <f>J23</f>
        <v>70</v>
      </c>
      <c r="K25" s="47">
        <f aca="true" t="shared" si="2" ref="K25:K33">CEILING(I25*J25/75,10)</f>
        <v>24490</v>
      </c>
      <c r="L25" s="35"/>
      <c r="M25" s="50" t="s">
        <v>31</v>
      </c>
      <c r="N25" s="20">
        <v>63520</v>
      </c>
      <c r="O25" s="25">
        <f>C10</f>
        <v>70</v>
      </c>
      <c r="P25" s="52">
        <f>CEILING(N25*O25/75,10)</f>
        <v>59290</v>
      </c>
      <c r="Q25" s="37"/>
      <c r="R25" s="50" t="s">
        <v>59</v>
      </c>
      <c r="S25" s="20">
        <v>15600</v>
      </c>
      <c r="T25" s="25">
        <f>C9</f>
        <v>60</v>
      </c>
      <c r="U25" s="52">
        <f>CEILING(S25*T25/60,10)</f>
        <v>15600</v>
      </c>
      <c r="V25" s="35"/>
      <c r="W25" s="46" t="s">
        <v>77</v>
      </c>
      <c r="X25" s="47">
        <f aca="true" t="shared" si="3" ref="X25:X38">U25*0.9</f>
        <v>14040</v>
      </c>
      <c r="Y25" s="39">
        <v>15</v>
      </c>
      <c r="Z25" s="21"/>
      <c r="AA25" s="21"/>
      <c r="AB25" s="22"/>
    </row>
    <row r="26" spans="2:28" ht="12.75">
      <c r="B26" s="63">
        <v>18.5</v>
      </c>
      <c r="C26" s="50" t="s">
        <v>24</v>
      </c>
      <c r="D26" s="20">
        <v>24340</v>
      </c>
      <c r="E26" s="20">
        <f t="shared" si="1"/>
        <v>70</v>
      </c>
      <c r="F26" s="47">
        <f t="shared" si="0"/>
        <v>22720</v>
      </c>
      <c r="G26" s="35"/>
      <c r="H26" s="51" t="s">
        <v>7</v>
      </c>
      <c r="I26" s="26">
        <v>31480</v>
      </c>
      <c r="J26" s="26">
        <f>J25</f>
        <v>70</v>
      </c>
      <c r="K26" s="47">
        <f t="shared" si="2"/>
        <v>29390</v>
      </c>
      <c r="L26" s="35"/>
      <c r="M26" s="51" t="s">
        <v>32</v>
      </c>
      <c r="N26" s="26">
        <v>71020</v>
      </c>
      <c r="O26" s="26">
        <f>O25</f>
        <v>70</v>
      </c>
      <c r="P26" s="47">
        <f aca="true" t="shared" si="4" ref="P26:P37">CEILING(N26*O26/75,10)</f>
        <v>66290</v>
      </c>
      <c r="Q26" s="37"/>
      <c r="R26" s="50" t="s">
        <v>60</v>
      </c>
      <c r="S26" s="20">
        <v>15700</v>
      </c>
      <c r="T26" s="20">
        <f>T25</f>
        <v>60</v>
      </c>
      <c r="U26" s="52">
        <f aca="true" t="shared" si="5" ref="U26:U37">CEILING(S26*T26/60,10)</f>
        <v>15700</v>
      </c>
      <c r="V26" s="35"/>
      <c r="W26" s="46" t="s">
        <v>78</v>
      </c>
      <c r="X26" s="47">
        <f t="shared" si="3"/>
        <v>14130</v>
      </c>
      <c r="Y26" s="39">
        <v>18.5</v>
      </c>
      <c r="Z26" s="21"/>
      <c r="AA26" s="21"/>
      <c r="AB26" s="22"/>
    </row>
    <row r="27" spans="2:28" ht="12.75">
      <c r="B27" s="63">
        <v>22</v>
      </c>
      <c r="C27" s="50" t="s">
        <v>25</v>
      </c>
      <c r="D27" s="20">
        <v>29920</v>
      </c>
      <c r="E27" s="20">
        <f t="shared" si="1"/>
        <v>70</v>
      </c>
      <c r="F27" s="47">
        <f t="shared" si="0"/>
        <v>27930</v>
      </c>
      <c r="G27" s="35"/>
      <c r="H27" s="51" t="s">
        <v>8</v>
      </c>
      <c r="I27" s="26">
        <v>37450</v>
      </c>
      <c r="J27" s="26">
        <f aca="true" t="shared" si="6" ref="J27:J33">J25</f>
        <v>70</v>
      </c>
      <c r="K27" s="47">
        <f t="shared" si="2"/>
        <v>34960</v>
      </c>
      <c r="L27" s="35"/>
      <c r="M27" s="58" t="s">
        <v>33</v>
      </c>
      <c r="N27" s="28">
        <v>82570</v>
      </c>
      <c r="O27" s="28">
        <f>O26</f>
        <v>70</v>
      </c>
      <c r="P27" s="59">
        <f t="shared" si="4"/>
        <v>77070</v>
      </c>
      <c r="Q27" s="37"/>
      <c r="R27" s="50" t="s">
        <v>61</v>
      </c>
      <c r="S27" s="20">
        <v>17000</v>
      </c>
      <c r="T27" s="20">
        <f aca="true" t="shared" si="7" ref="T27:T37">T26</f>
        <v>60</v>
      </c>
      <c r="U27" s="52">
        <f t="shared" si="5"/>
        <v>17000</v>
      </c>
      <c r="V27" s="35"/>
      <c r="W27" s="46" t="s">
        <v>79</v>
      </c>
      <c r="X27" s="47">
        <f t="shared" si="3"/>
        <v>15300</v>
      </c>
      <c r="Y27" s="39">
        <v>22</v>
      </c>
      <c r="Z27" s="21"/>
      <c r="AA27" s="21"/>
      <c r="AB27" s="22"/>
    </row>
    <row r="28" spans="2:28" ht="12.75">
      <c r="B28" s="63">
        <v>30</v>
      </c>
      <c r="C28" s="50" t="s">
        <v>26</v>
      </c>
      <c r="D28" s="20">
        <v>36430</v>
      </c>
      <c r="E28" s="20">
        <f t="shared" si="1"/>
        <v>70</v>
      </c>
      <c r="F28" s="47">
        <f t="shared" si="0"/>
        <v>34010</v>
      </c>
      <c r="G28" s="35"/>
      <c r="H28" s="51" t="s">
        <v>9</v>
      </c>
      <c r="I28" s="26">
        <v>44430</v>
      </c>
      <c r="J28" s="26">
        <f t="shared" si="6"/>
        <v>70</v>
      </c>
      <c r="K28" s="47">
        <f t="shared" si="2"/>
        <v>41470</v>
      </c>
      <c r="L28" s="35"/>
      <c r="M28" s="50" t="s">
        <v>34</v>
      </c>
      <c r="N28" s="20">
        <v>90660</v>
      </c>
      <c r="O28" s="28">
        <f aca="true" t="shared" si="8" ref="O28:O37">O27</f>
        <v>70</v>
      </c>
      <c r="P28" s="52">
        <f t="shared" si="4"/>
        <v>84620</v>
      </c>
      <c r="Q28" s="37"/>
      <c r="R28" s="50" t="s">
        <v>62</v>
      </c>
      <c r="S28" s="20">
        <v>18700</v>
      </c>
      <c r="T28" s="20">
        <f t="shared" si="7"/>
        <v>60</v>
      </c>
      <c r="U28" s="52">
        <f t="shared" si="5"/>
        <v>18700</v>
      </c>
      <c r="V28" s="35"/>
      <c r="W28" s="46" t="s">
        <v>80</v>
      </c>
      <c r="X28" s="47">
        <f t="shared" si="3"/>
        <v>16830</v>
      </c>
      <c r="Y28" s="39">
        <v>30</v>
      </c>
      <c r="Z28" s="21"/>
      <c r="AA28" s="21"/>
      <c r="AB28" s="22"/>
    </row>
    <row r="29" spans="2:28" ht="12.75">
      <c r="B29" s="63">
        <v>37</v>
      </c>
      <c r="C29" s="50" t="s">
        <v>27</v>
      </c>
      <c r="D29" s="20">
        <v>43110</v>
      </c>
      <c r="E29" s="20">
        <f t="shared" si="1"/>
        <v>70</v>
      </c>
      <c r="F29" s="47">
        <f t="shared" si="0"/>
        <v>40240</v>
      </c>
      <c r="G29" s="35"/>
      <c r="H29" s="51" t="s">
        <v>10</v>
      </c>
      <c r="I29" s="26">
        <v>51660</v>
      </c>
      <c r="J29" s="26">
        <f t="shared" si="6"/>
        <v>70</v>
      </c>
      <c r="K29" s="47">
        <f t="shared" si="2"/>
        <v>48220</v>
      </c>
      <c r="L29" s="35"/>
      <c r="M29" s="50" t="s">
        <v>35</v>
      </c>
      <c r="N29" s="20">
        <v>99900</v>
      </c>
      <c r="O29" s="28">
        <f t="shared" si="8"/>
        <v>70</v>
      </c>
      <c r="P29" s="52">
        <f t="shared" si="4"/>
        <v>93240</v>
      </c>
      <c r="Q29" s="37"/>
      <c r="R29" s="50" t="s">
        <v>63</v>
      </c>
      <c r="S29" s="20">
        <v>21650</v>
      </c>
      <c r="T29" s="20">
        <f t="shared" si="7"/>
        <v>60</v>
      </c>
      <c r="U29" s="52">
        <f t="shared" si="5"/>
        <v>21650</v>
      </c>
      <c r="V29" s="35"/>
      <c r="W29" s="46" t="s">
        <v>81</v>
      </c>
      <c r="X29" s="47">
        <f t="shared" si="3"/>
        <v>19485</v>
      </c>
      <c r="Y29" s="39">
        <v>37</v>
      </c>
      <c r="Z29" s="21"/>
      <c r="AA29" s="21"/>
      <c r="AB29" s="22"/>
    </row>
    <row r="30" spans="2:28" ht="12.75">
      <c r="B30" s="63">
        <v>45</v>
      </c>
      <c r="C30" s="51" t="s">
        <v>28</v>
      </c>
      <c r="D30" s="26">
        <v>49620</v>
      </c>
      <c r="E30" s="20">
        <f t="shared" si="1"/>
        <v>70</v>
      </c>
      <c r="F30" s="47">
        <f t="shared" si="0"/>
        <v>46320</v>
      </c>
      <c r="G30" s="35"/>
      <c r="H30" s="51" t="s">
        <v>11</v>
      </c>
      <c r="I30" s="26">
        <v>58190</v>
      </c>
      <c r="J30" s="26">
        <f t="shared" si="6"/>
        <v>70</v>
      </c>
      <c r="K30" s="47">
        <f t="shared" si="2"/>
        <v>54320</v>
      </c>
      <c r="L30" s="35"/>
      <c r="M30" s="50" t="s">
        <v>36</v>
      </c>
      <c r="N30" s="20">
        <v>109720</v>
      </c>
      <c r="O30" s="28">
        <f t="shared" si="8"/>
        <v>70</v>
      </c>
      <c r="P30" s="52">
        <f t="shared" si="4"/>
        <v>102410</v>
      </c>
      <c r="Q30" s="37"/>
      <c r="R30" s="50" t="s">
        <v>64</v>
      </c>
      <c r="S30" s="20">
        <v>25400</v>
      </c>
      <c r="T30" s="20">
        <f t="shared" si="7"/>
        <v>60</v>
      </c>
      <c r="U30" s="52">
        <f t="shared" si="5"/>
        <v>25400</v>
      </c>
      <c r="V30" s="35"/>
      <c r="W30" s="46" t="s">
        <v>82</v>
      </c>
      <c r="X30" s="47">
        <f t="shared" si="3"/>
        <v>22860</v>
      </c>
      <c r="Y30" s="39">
        <v>45</v>
      </c>
      <c r="Z30" s="21"/>
      <c r="AA30" s="21"/>
      <c r="AB30" s="22"/>
    </row>
    <row r="31" spans="2:28" ht="12.75">
      <c r="B31" s="63">
        <v>55</v>
      </c>
      <c r="C31" s="58" t="s">
        <v>29</v>
      </c>
      <c r="D31" s="28">
        <v>55360</v>
      </c>
      <c r="E31" s="20">
        <f t="shared" si="1"/>
        <v>70</v>
      </c>
      <c r="F31" s="59">
        <f t="shared" si="0"/>
        <v>51670</v>
      </c>
      <c r="G31" s="35"/>
      <c r="H31" s="51" t="s">
        <v>12</v>
      </c>
      <c r="I31" s="26">
        <v>63370</v>
      </c>
      <c r="J31" s="26">
        <f t="shared" si="6"/>
        <v>70</v>
      </c>
      <c r="K31" s="47">
        <f t="shared" si="2"/>
        <v>59150</v>
      </c>
      <c r="L31" s="35"/>
      <c r="M31" s="50" t="s">
        <v>37</v>
      </c>
      <c r="N31" s="20">
        <v>122420</v>
      </c>
      <c r="O31" s="28">
        <f t="shared" si="8"/>
        <v>70</v>
      </c>
      <c r="P31" s="52">
        <f t="shared" si="4"/>
        <v>114260</v>
      </c>
      <c r="Q31" s="37"/>
      <c r="R31" s="50" t="s">
        <v>65</v>
      </c>
      <c r="S31" s="20">
        <v>34200</v>
      </c>
      <c r="T31" s="20">
        <f t="shared" si="7"/>
        <v>60</v>
      </c>
      <c r="U31" s="52">
        <f t="shared" si="5"/>
        <v>34200</v>
      </c>
      <c r="V31" s="35"/>
      <c r="W31" s="46" t="s">
        <v>83</v>
      </c>
      <c r="X31" s="47">
        <f t="shared" si="3"/>
        <v>30780</v>
      </c>
      <c r="Y31" s="39">
        <v>55</v>
      </c>
      <c r="Z31" s="21"/>
      <c r="AA31" s="21"/>
      <c r="AB31" s="22"/>
    </row>
    <row r="32" spans="2:28" ht="12.75">
      <c r="B32" s="63">
        <v>75</v>
      </c>
      <c r="C32" s="50"/>
      <c r="D32" s="20"/>
      <c r="E32" s="20"/>
      <c r="F32" s="56"/>
      <c r="G32" s="35"/>
      <c r="H32" s="51" t="s">
        <v>13</v>
      </c>
      <c r="I32" s="26">
        <v>67060</v>
      </c>
      <c r="J32" s="26">
        <f t="shared" si="6"/>
        <v>70</v>
      </c>
      <c r="K32" s="47">
        <f t="shared" si="2"/>
        <v>62590</v>
      </c>
      <c r="L32" s="35"/>
      <c r="M32" s="50" t="s">
        <v>38</v>
      </c>
      <c r="N32" s="20">
        <v>145520</v>
      </c>
      <c r="O32" s="28">
        <f t="shared" si="8"/>
        <v>70</v>
      </c>
      <c r="P32" s="52">
        <f t="shared" si="4"/>
        <v>135820</v>
      </c>
      <c r="Q32" s="37"/>
      <c r="R32" s="50" t="s">
        <v>66</v>
      </c>
      <c r="S32" s="20">
        <v>44300</v>
      </c>
      <c r="T32" s="20">
        <f t="shared" si="7"/>
        <v>60</v>
      </c>
      <c r="U32" s="52">
        <f t="shared" si="5"/>
        <v>44300</v>
      </c>
      <c r="V32" s="35"/>
      <c r="W32" s="46" t="s">
        <v>84</v>
      </c>
      <c r="X32" s="47">
        <f t="shared" si="3"/>
        <v>39870</v>
      </c>
      <c r="Y32" s="39">
        <v>75</v>
      </c>
      <c r="Z32" s="21"/>
      <c r="AA32" s="21"/>
      <c r="AB32" s="22"/>
    </row>
    <row r="33" spans="2:28" ht="12.75">
      <c r="B33" s="63">
        <v>90</v>
      </c>
      <c r="C33" s="50"/>
      <c r="D33" s="20"/>
      <c r="E33" s="20"/>
      <c r="F33" s="66"/>
      <c r="G33" s="35"/>
      <c r="H33" s="51" t="s">
        <v>14</v>
      </c>
      <c r="I33" s="26">
        <v>84030</v>
      </c>
      <c r="J33" s="26">
        <f t="shared" si="6"/>
        <v>70</v>
      </c>
      <c r="K33" s="47">
        <f t="shared" si="2"/>
        <v>78430</v>
      </c>
      <c r="L33" s="35"/>
      <c r="M33" s="50" t="s">
        <v>39</v>
      </c>
      <c r="N33" s="20">
        <v>174970</v>
      </c>
      <c r="O33" s="28">
        <f t="shared" si="8"/>
        <v>70</v>
      </c>
      <c r="P33" s="52">
        <f t="shared" si="4"/>
        <v>163310</v>
      </c>
      <c r="Q33" s="37"/>
      <c r="R33" s="50" t="s">
        <v>67</v>
      </c>
      <c r="S33" s="20">
        <v>60300</v>
      </c>
      <c r="T33" s="20">
        <f t="shared" si="7"/>
        <v>60</v>
      </c>
      <c r="U33" s="52">
        <f t="shared" si="5"/>
        <v>60300</v>
      </c>
      <c r="V33" s="35"/>
      <c r="W33" s="46" t="s">
        <v>85</v>
      </c>
      <c r="X33" s="47">
        <f t="shared" si="3"/>
        <v>54270</v>
      </c>
      <c r="Y33" s="39">
        <v>90</v>
      </c>
      <c r="Z33" s="21"/>
      <c r="AA33" s="21"/>
      <c r="AB33" s="22"/>
    </row>
    <row r="34" spans="2:28" ht="12.75">
      <c r="B34" s="63">
        <v>110</v>
      </c>
      <c r="C34" s="50"/>
      <c r="D34" s="20"/>
      <c r="E34" s="20"/>
      <c r="F34" s="66"/>
      <c r="G34" s="35"/>
      <c r="H34" s="75" t="s">
        <v>15</v>
      </c>
      <c r="I34" s="73">
        <v>93440</v>
      </c>
      <c r="J34" s="73">
        <f>J33</f>
        <v>70</v>
      </c>
      <c r="K34" s="78">
        <f>CEILING(I34*J34/75,10)</f>
        <v>87220</v>
      </c>
      <c r="L34" s="35"/>
      <c r="M34" s="50" t="s">
        <v>40</v>
      </c>
      <c r="N34" s="20">
        <v>199810</v>
      </c>
      <c r="O34" s="28">
        <f t="shared" si="8"/>
        <v>70</v>
      </c>
      <c r="P34" s="52">
        <f t="shared" si="4"/>
        <v>186490</v>
      </c>
      <c r="Q34" s="37"/>
      <c r="R34" s="50" t="s">
        <v>68</v>
      </c>
      <c r="S34" s="20">
        <v>68500</v>
      </c>
      <c r="T34" s="20">
        <f t="shared" si="7"/>
        <v>60</v>
      </c>
      <c r="U34" s="52">
        <f t="shared" si="5"/>
        <v>68500</v>
      </c>
      <c r="V34" s="35"/>
      <c r="W34" s="46" t="s">
        <v>86</v>
      </c>
      <c r="X34" s="47">
        <f t="shared" si="3"/>
        <v>61650</v>
      </c>
      <c r="Y34" s="39">
        <v>110</v>
      </c>
      <c r="Z34" s="21"/>
      <c r="AA34" s="21"/>
      <c r="AB34" s="22"/>
    </row>
    <row r="35" spans="2:28" ht="12.75">
      <c r="B35" s="63">
        <v>130</v>
      </c>
      <c r="C35" s="50"/>
      <c r="D35" s="20"/>
      <c r="E35" s="20"/>
      <c r="F35" s="66"/>
      <c r="G35" s="35"/>
      <c r="H35" s="76"/>
      <c r="I35" s="74"/>
      <c r="J35" s="74"/>
      <c r="K35" s="79"/>
      <c r="L35" s="35"/>
      <c r="M35" s="50" t="s">
        <v>41</v>
      </c>
      <c r="N35" s="20">
        <v>228680</v>
      </c>
      <c r="O35" s="28">
        <f t="shared" si="8"/>
        <v>70</v>
      </c>
      <c r="P35" s="52">
        <f t="shared" si="4"/>
        <v>213440</v>
      </c>
      <c r="Q35" s="37"/>
      <c r="R35" s="50" t="s">
        <v>69</v>
      </c>
      <c r="S35" s="20">
        <v>76100</v>
      </c>
      <c r="T35" s="20">
        <f t="shared" si="7"/>
        <v>60</v>
      </c>
      <c r="U35" s="52">
        <f t="shared" si="5"/>
        <v>76100</v>
      </c>
      <c r="V35" s="35"/>
      <c r="W35" s="46" t="s">
        <v>87</v>
      </c>
      <c r="X35" s="47">
        <f t="shared" si="3"/>
        <v>68490</v>
      </c>
      <c r="Y35" s="39">
        <v>130</v>
      </c>
      <c r="Z35" s="21"/>
      <c r="AA35" s="21"/>
      <c r="AB35" s="22"/>
    </row>
    <row r="36" spans="2:28" ht="12.75">
      <c r="B36" s="63">
        <v>160</v>
      </c>
      <c r="C36" s="50"/>
      <c r="D36" s="20"/>
      <c r="E36" s="20"/>
      <c r="F36" s="66"/>
      <c r="G36" s="35"/>
      <c r="H36" s="51" t="s">
        <v>16</v>
      </c>
      <c r="I36" s="26">
        <v>105230</v>
      </c>
      <c r="J36" s="26">
        <f>J34</f>
        <v>70</v>
      </c>
      <c r="K36" s="47">
        <f>CEILING(I36*J36/75,10)</f>
        <v>98220</v>
      </c>
      <c r="L36" s="35"/>
      <c r="M36" s="50" t="s">
        <v>42</v>
      </c>
      <c r="N36" s="20">
        <v>277770</v>
      </c>
      <c r="O36" s="28">
        <f t="shared" si="8"/>
        <v>70</v>
      </c>
      <c r="P36" s="52">
        <f t="shared" si="4"/>
        <v>259260</v>
      </c>
      <c r="Q36" s="37"/>
      <c r="R36" s="50" t="s">
        <v>70</v>
      </c>
      <c r="S36" s="20">
        <v>84200</v>
      </c>
      <c r="T36" s="20">
        <f t="shared" si="7"/>
        <v>60</v>
      </c>
      <c r="U36" s="52">
        <f t="shared" si="5"/>
        <v>84200</v>
      </c>
      <c r="V36" s="35"/>
      <c r="W36" s="46" t="s">
        <v>88</v>
      </c>
      <c r="X36" s="47">
        <f t="shared" si="3"/>
        <v>75780</v>
      </c>
      <c r="Y36" s="39">
        <v>160</v>
      </c>
      <c r="Z36" s="21"/>
      <c r="AA36" s="21"/>
      <c r="AB36" s="22"/>
    </row>
    <row r="37" spans="2:28" ht="12.75">
      <c r="B37" s="63">
        <v>200</v>
      </c>
      <c r="C37" s="50"/>
      <c r="D37" s="20"/>
      <c r="E37" s="20"/>
      <c r="F37" s="66"/>
      <c r="G37" s="35"/>
      <c r="H37" s="51" t="s">
        <v>17</v>
      </c>
      <c r="I37" s="26">
        <v>122510</v>
      </c>
      <c r="J37" s="26">
        <f>J36</f>
        <v>70</v>
      </c>
      <c r="K37" s="47">
        <f>CEILING(I37*J37/75,10)</f>
        <v>114350</v>
      </c>
      <c r="L37" s="35"/>
      <c r="M37" s="50" t="s">
        <v>43</v>
      </c>
      <c r="N37" s="20">
        <v>325120</v>
      </c>
      <c r="O37" s="28">
        <f t="shared" si="8"/>
        <v>70</v>
      </c>
      <c r="P37" s="52">
        <f t="shared" si="4"/>
        <v>303450</v>
      </c>
      <c r="Q37" s="37"/>
      <c r="R37" s="50" t="s">
        <v>71</v>
      </c>
      <c r="S37" s="20">
        <v>88250</v>
      </c>
      <c r="T37" s="20">
        <f t="shared" si="7"/>
        <v>60</v>
      </c>
      <c r="U37" s="52">
        <f t="shared" si="5"/>
        <v>88250</v>
      </c>
      <c r="V37" s="35"/>
      <c r="W37" s="46" t="s">
        <v>89</v>
      </c>
      <c r="X37" s="47">
        <f t="shared" si="3"/>
        <v>79425</v>
      </c>
      <c r="Y37" s="39">
        <v>200</v>
      </c>
      <c r="Z37" s="21"/>
      <c r="AA37" s="21"/>
      <c r="AB37" s="22"/>
    </row>
    <row r="38" spans="2:28" ht="12.75">
      <c r="B38" s="63">
        <v>220</v>
      </c>
      <c r="C38" s="50"/>
      <c r="D38" s="20"/>
      <c r="E38" s="20"/>
      <c r="F38" s="66"/>
      <c r="G38" s="35"/>
      <c r="H38" s="75" t="s">
        <v>18</v>
      </c>
      <c r="I38" s="73">
        <v>162570</v>
      </c>
      <c r="J38" s="73">
        <f>J37</f>
        <v>70</v>
      </c>
      <c r="K38" s="78">
        <f>CEILING(I38*J38/75,10)</f>
        <v>151740</v>
      </c>
      <c r="L38" s="35"/>
      <c r="M38" s="75" t="s">
        <v>44</v>
      </c>
      <c r="N38" s="73">
        <v>381720</v>
      </c>
      <c r="O38" s="73">
        <f>O37</f>
        <v>70</v>
      </c>
      <c r="P38" s="78">
        <f>CEILING(N38*O38/75,10)</f>
        <v>356280</v>
      </c>
      <c r="Q38" s="37"/>
      <c r="R38" s="75" t="s">
        <v>72</v>
      </c>
      <c r="S38" s="73">
        <v>100100</v>
      </c>
      <c r="T38" s="73">
        <f>T37</f>
        <v>60</v>
      </c>
      <c r="U38" s="78">
        <f>CEILING(S38*T38/60,10)</f>
        <v>100100</v>
      </c>
      <c r="V38" s="35"/>
      <c r="W38" s="94" t="s">
        <v>90</v>
      </c>
      <c r="X38" s="78">
        <f t="shared" si="3"/>
        <v>90090</v>
      </c>
      <c r="Y38" s="39">
        <v>220</v>
      </c>
      <c r="Z38" s="21"/>
      <c r="AA38" s="21"/>
      <c r="AB38" s="22"/>
    </row>
    <row r="39" spans="2:28" ht="12.75">
      <c r="B39" s="63">
        <v>250</v>
      </c>
      <c r="C39" s="50"/>
      <c r="D39" s="20"/>
      <c r="E39" s="20"/>
      <c r="F39" s="66"/>
      <c r="G39" s="35"/>
      <c r="H39" s="76"/>
      <c r="I39" s="74"/>
      <c r="J39" s="74"/>
      <c r="K39" s="79"/>
      <c r="L39" s="35"/>
      <c r="M39" s="76"/>
      <c r="N39" s="74"/>
      <c r="O39" s="74"/>
      <c r="P39" s="79"/>
      <c r="Q39" s="37"/>
      <c r="R39" s="76"/>
      <c r="S39" s="74"/>
      <c r="T39" s="74"/>
      <c r="U39" s="79"/>
      <c r="V39" s="35"/>
      <c r="W39" s="95"/>
      <c r="X39" s="79"/>
      <c r="Y39" s="39">
        <v>250</v>
      </c>
      <c r="Z39" s="21"/>
      <c r="AA39" s="21"/>
      <c r="AB39" s="22"/>
    </row>
    <row r="40" spans="2:28" ht="12.75">
      <c r="B40" s="63">
        <v>280</v>
      </c>
      <c r="C40" s="50"/>
      <c r="D40" s="20"/>
      <c r="E40" s="20"/>
      <c r="F40" s="66"/>
      <c r="G40" s="35"/>
      <c r="H40" s="50"/>
      <c r="I40" s="20"/>
      <c r="J40" s="20"/>
      <c r="K40" s="56"/>
      <c r="L40" s="35"/>
      <c r="M40" s="75" t="s">
        <v>45</v>
      </c>
      <c r="N40" s="73">
        <v>446970</v>
      </c>
      <c r="O40" s="73">
        <f>O38</f>
        <v>70</v>
      </c>
      <c r="P40" s="78">
        <f>CEILING(N40*O40/75,10)</f>
        <v>417180</v>
      </c>
      <c r="Q40" s="37"/>
      <c r="R40" s="75" t="s">
        <v>73</v>
      </c>
      <c r="S40" s="73">
        <v>121900</v>
      </c>
      <c r="T40" s="73">
        <f>T38</f>
        <v>60</v>
      </c>
      <c r="U40" s="78">
        <f>CEILING(S40*T40/60,10)</f>
        <v>121900</v>
      </c>
      <c r="V40" s="35"/>
      <c r="W40" s="88" t="s">
        <v>91</v>
      </c>
      <c r="X40" s="78">
        <f>U40*0.9</f>
        <v>109710</v>
      </c>
      <c r="Y40" s="39">
        <v>280</v>
      </c>
      <c r="Z40" s="21"/>
      <c r="AA40" s="21"/>
      <c r="AB40" s="22"/>
    </row>
    <row r="41" spans="2:28" ht="12.75">
      <c r="B41" s="63">
        <v>315</v>
      </c>
      <c r="C41" s="58"/>
      <c r="D41" s="28"/>
      <c r="E41" s="28"/>
      <c r="F41" s="67"/>
      <c r="G41" s="35"/>
      <c r="H41" s="51"/>
      <c r="I41" s="26"/>
      <c r="J41" s="26"/>
      <c r="K41" s="53"/>
      <c r="L41" s="35"/>
      <c r="M41" s="76"/>
      <c r="N41" s="74"/>
      <c r="O41" s="74"/>
      <c r="P41" s="87"/>
      <c r="Q41" s="37"/>
      <c r="R41" s="76"/>
      <c r="S41" s="74"/>
      <c r="T41" s="74"/>
      <c r="U41" s="87"/>
      <c r="V41" s="35"/>
      <c r="W41" s="89"/>
      <c r="X41" s="79"/>
      <c r="Y41" s="39">
        <v>315</v>
      </c>
      <c r="Z41" s="21"/>
      <c r="AA41" s="21"/>
      <c r="AB41" s="22"/>
    </row>
    <row r="42" spans="2:28" ht="12.75">
      <c r="B42" s="63">
        <v>355</v>
      </c>
      <c r="C42" s="50"/>
      <c r="D42" s="20"/>
      <c r="E42" s="20"/>
      <c r="F42" s="66"/>
      <c r="G42" s="35"/>
      <c r="H42" s="50"/>
      <c r="I42" s="20"/>
      <c r="J42" s="20"/>
      <c r="K42" s="56"/>
      <c r="L42" s="35"/>
      <c r="M42" s="50" t="s">
        <v>46</v>
      </c>
      <c r="N42" s="20">
        <v>520320</v>
      </c>
      <c r="O42" s="20">
        <f>O40</f>
        <v>70</v>
      </c>
      <c r="P42" s="52">
        <f aca="true" t="shared" si="9" ref="P42:P48">CEILING(N42*O42/75,10)</f>
        <v>485640</v>
      </c>
      <c r="Q42" s="37"/>
      <c r="R42" s="75" t="s">
        <v>74</v>
      </c>
      <c r="S42" s="73">
        <v>141400</v>
      </c>
      <c r="T42" s="73">
        <f>T40</f>
        <v>60</v>
      </c>
      <c r="U42" s="78">
        <f>CEILING(S42*T42/60,10)</f>
        <v>141400</v>
      </c>
      <c r="V42" s="35"/>
      <c r="W42" s="88" t="s">
        <v>92</v>
      </c>
      <c r="X42" s="78">
        <f>U42*0.9</f>
        <v>127260</v>
      </c>
      <c r="Y42" s="39">
        <v>355</v>
      </c>
      <c r="Z42" s="21"/>
      <c r="AA42" s="21"/>
      <c r="AB42" s="22"/>
    </row>
    <row r="43" spans="2:28" ht="12.75">
      <c r="B43" s="63">
        <v>400</v>
      </c>
      <c r="C43" s="50"/>
      <c r="D43" s="20"/>
      <c r="E43" s="20"/>
      <c r="F43" s="66"/>
      <c r="G43" s="35"/>
      <c r="H43" s="50"/>
      <c r="I43" s="20"/>
      <c r="J43" s="20"/>
      <c r="K43" s="56"/>
      <c r="L43" s="35"/>
      <c r="M43" s="51" t="s">
        <v>47</v>
      </c>
      <c r="N43" s="26">
        <v>578070</v>
      </c>
      <c r="O43" s="20">
        <f>O42</f>
        <v>70</v>
      </c>
      <c r="P43" s="52">
        <f t="shared" si="9"/>
        <v>539540</v>
      </c>
      <c r="Q43" s="37"/>
      <c r="R43" s="76"/>
      <c r="S43" s="74"/>
      <c r="T43" s="74"/>
      <c r="U43" s="79"/>
      <c r="V43" s="35"/>
      <c r="W43" s="89"/>
      <c r="X43" s="79"/>
      <c r="Y43" s="39">
        <v>400</v>
      </c>
      <c r="Z43" s="21"/>
      <c r="AA43" s="21"/>
      <c r="AB43" s="22"/>
    </row>
    <row r="44" spans="2:28" ht="12.75">
      <c r="B44" s="63">
        <v>450</v>
      </c>
      <c r="C44" s="50"/>
      <c r="D44" s="20"/>
      <c r="E44" s="20"/>
      <c r="F44" s="66"/>
      <c r="G44" s="35"/>
      <c r="H44" s="50"/>
      <c r="I44" s="20"/>
      <c r="J44" s="20"/>
      <c r="K44" s="56"/>
      <c r="L44" s="35"/>
      <c r="M44" s="50" t="s">
        <v>48</v>
      </c>
      <c r="N44" s="20">
        <v>635250</v>
      </c>
      <c r="O44" s="20">
        <f>O42</f>
        <v>70</v>
      </c>
      <c r="P44" s="52">
        <f t="shared" si="9"/>
        <v>592900</v>
      </c>
      <c r="Q44" s="37"/>
      <c r="R44" s="75" t="s">
        <v>75</v>
      </c>
      <c r="S44" s="73">
        <v>220160</v>
      </c>
      <c r="T44" s="73">
        <f>T42</f>
        <v>60</v>
      </c>
      <c r="U44" s="78">
        <f>CEILING(S44*T44/60,10)</f>
        <v>220160</v>
      </c>
      <c r="V44" s="35"/>
      <c r="W44" s="90"/>
      <c r="X44" s="92"/>
      <c r="Y44" s="39">
        <v>450</v>
      </c>
      <c r="Z44" s="21"/>
      <c r="AA44" s="21"/>
      <c r="AB44" s="22"/>
    </row>
    <row r="45" spans="2:28" ht="12.75">
      <c r="B45" s="63">
        <v>500</v>
      </c>
      <c r="C45" s="50"/>
      <c r="D45" s="20"/>
      <c r="E45" s="20"/>
      <c r="F45" s="66"/>
      <c r="G45" s="35"/>
      <c r="H45" s="50"/>
      <c r="I45" s="20"/>
      <c r="J45" s="20"/>
      <c r="K45" s="56"/>
      <c r="L45" s="35"/>
      <c r="M45" s="51" t="s">
        <v>49</v>
      </c>
      <c r="N45" s="26">
        <v>687220</v>
      </c>
      <c r="O45" s="20">
        <f>O43</f>
        <v>70</v>
      </c>
      <c r="P45" s="52">
        <f t="shared" si="9"/>
        <v>641410</v>
      </c>
      <c r="Q45" s="37"/>
      <c r="R45" s="76"/>
      <c r="S45" s="74"/>
      <c r="T45" s="74"/>
      <c r="U45" s="79"/>
      <c r="V45" s="35"/>
      <c r="W45" s="91"/>
      <c r="X45" s="93"/>
      <c r="Y45" s="39">
        <v>500</v>
      </c>
      <c r="Z45" s="21"/>
      <c r="AA45" s="21"/>
      <c r="AB45" s="22"/>
    </row>
    <row r="46" spans="2:28" ht="12.75">
      <c r="B46" s="63">
        <v>560</v>
      </c>
      <c r="C46" s="50"/>
      <c r="D46" s="20"/>
      <c r="E46" s="20"/>
      <c r="F46" s="66"/>
      <c r="G46" s="35"/>
      <c r="H46" s="50"/>
      <c r="I46" s="20"/>
      <c r="J46" s="20"/>
      <c r="K46" s="56"/>
      <c r="L46" s="35"/>
      <c r="M46" s="50" t="s">
        <v>50</v>
      </c>
      <c r="N46" s="20">
        <v>739200</v>
      </c>
      <c r="O46" s="20">
        <f>O44</f>
        <v>70</v>
      </c>
      <c r="P46" s="52">
        <f t="shared" si="9"/>
        <v>689920</v>
      </c>
      <c r="Q46" s="37"/>
      <c r="R46" s="50"/>
      <c r="S46" s="20"/>
      <c r="T46" s="20"/>
      <c r="U46" s="53"/>
      <c r="V46" s="35"/>
      <c r="W46" s="42"/>
      <c r="X46" s="43"/>
      <c r="Y46" s="39">
        <v>560</v>
      </c>
      <c r="Z46" s="21"/>
      <c r="AA46" s="21"/>
      <c r="AB46" s="22"/>
    </row>
    <row r="47" spans="2:28" ht="12.75">
      <c r="B47" s="63">
        <v>630</v>
      </c>
      <c r="C47" s="50"/>
      <c r="D47" s="20"/>
      <c r="E47" s="20"/>
      <c r="F47" s="66"/>
      <c r="G47" s="35"/>
      <c r="H47" s="50"/>
      <c r="I47" s="20"/>
      <c r="J47" s="20"/>
      <c r="K47" s="56"/>
      <c r="L47" s="35"/>
      <c r="M47" s="51" t="s">
        <v>51</v>
      </c>
      <c r="N47" s="26">
        <v>791170</v>
      </c>
      <c r="O47" s="20">
        <f>O45</f>
        <v>70</v>
      </c>
      <c r="P47" s="52">
        <f t="shared" si="9"/>
        <v>738430</v>
      </c>
      <c r="Q47" s="37"/>
      <c r="R47" s="50"/>
      <c r="S47" s="20"/>
      <c r="T47" s="20"/>
      <c r="U47" s="53"/>
      <c r="V47" s="35"/>
      <c r="W47" s="42"/>
      <c r="X47" s="43"/>
      <c r="Y47" s="39">
        <v>630</v>
      </c>
      <c r="Z47" s="21"/>
      <c r="AA47" s="21"/>
      <c r="AB47" s="22"/>
    </row>
    <row r="48" spans="2:28" ht="12.75">
      <c r="B48" s="63">
        <v>710</v>
      </c>
      <c r="C48" s="50"/>
      <c r="D48" s="20"/>
      <c r="E48" s="20"/>
      <c r="F48" s="66"/>
      <c r="G48" s="35"/>
      <c r="H48" s="50"/>
      <c r="I48" s="20"/>
      <c r="J48" s="20"/>
      <c r="K48" s="56"/>
      <c r="L48" s="35"/>
      <c r="M48" s="50" t="s">
        <v>52</v>
      </c>
      <c r="N48" s="20">
        <v>866250</v>
      </c>
      <c r="O48" s="20">
        <f>O46</f>
        <v>70</v>
      </c>
      <c r="P48" s="52">
        <f t="shared" si="9"/>
        <v>808500</v>
      </c>
      <c r="Q48" s="37"/>
      <c r="R48" s="50"/>
      <c r="S48" s="20"/>
      <c r="T48" s="20"/>
      <c r="U48" s="53"/>
      <c r="V48" s="35"/>
      <c r="W48" s="44"/>
      <c r="X48" s="45"/>
      <c r="Y48" s="39">
        <v>710</v>
      </c>
      <c r="Z48" s="21"/>
      <c r="AA48" s="21"/>
      <c r="AB48" s="22"/>
    </row>
    <row r="49" spans="2:28" ht="12.75">
      <c r="B49" s="63">
        <v>800</v>
      </c>
      <c r="C49" s="50"/>
      <c r="D49" s="20"/>
      <c r="E49" s="20"/>
      <c r="F49" s="66"/>
      <c r="G49" s="35"/>
      <c r="H49" s="50"/>
      <c r="I49" s="20"/>
      <c r="J49" s="20"/>
      <c r="K49" s="56"/>
      <c r="L49" s="35"/>
      <c r="M49" s="50"/>
      <c r="N49" s="20"/>
      <c r="O49" s="20"/>
      <c r="P49" s="60"/>
      <c r="Q49" s="37"/>
      <c r="R49" s="50"/>
      <c r="S49" s="20"/>
      <c r="T49" s="20"/>
      <c r="U49" s="53"/>
      <c r="V49" s="35"/>
      <c r="W49" s="44"/>
      <c r="X49" s="45"/>
      <c r="Y49" s="39">
        <v>800</v>
      </c>
      <c r="Z49" s="21"/>
      <c r="AA49" s="21"/>
      <c r="AB49" s="22"/>
    </row>
    <row r="50" spans="2:28" ht="12.75">
      <c r="B50" s="63">
        <v>900</v>
      </c>
      <c r="C50" s="50"/>
      <c r="D50" s="20"/>
      <c r="E50" s="20"/>
      <c r="F50" s="66"/>
      <c r="G50" s="35"/>
      <c r="H50" s="50"/>
      <c r="I50" s="20"/>
      <c r="J50" s="20"/>
      <c r="K50" s="56"/>
      <c r="L50" s="35"/>
      <c r="M50" s="50"/>
      <c r="N50" s="20"/>
      <c r="O50" s="20"/>
      <c r="P50" s="43"/>
      <c r="Q50" s="37"/>
      <c r="R50" s="50"/>
      <c r="S50" s="20"/>
      <c r="T50" s="20"/>
      <c r="U50" s="53"/>
      <c r="V50" s="35"/>
      <c r="W50" s="44"/>
      <c r="X50" s="45"/>
      <c r="Y50" s="39">
        <v>900</v>
      </c>
      <c r="Z50" s="21"/>
      <c r="AA50" s="21"/>
      <c r="AB50" s="22"/>
    </row>
    <row r="51" spans="2:28" ht="12.75">
      <c r="B51" s="63">
        <v>1000</v>
      </c>
      <c r="C51" s="50"/>
      <c r="D51" s="20"/>
      <c r="E51" s="20"/>
      <c r="F51" s="66"/>
      <c r="G51" s="35"/>
      <c r="H51" s="50"/>
      <c r="I51" s="20"/>
      <c r="J51" s="20"/>
      <c r="K51" s="56"/>
      <c r="L51" s="35"/>
      <c r="M51" s="50"/>
      <c r="N51" s="20"/>
      <c r="O51" s="20"/>
      <c r="P51" s="56"/>
      <c r="Q51" s="37"/>
      <c r="R51" s="50"/>
      <c r="S51" s="20"/>
      <c r="T51" s="20"/>
      <c r="U51" s="53"/>
      <c r="V51" s="35"/>
      <c r="W51" s="42"/>
      <c r="X51" s="43"/>
      <c r="Y51" s="39">
        <v>1000</v>
      </c>
      <c r="Z51" s="21"/>
      <c r="AA51" s="21"/>
      <c r="AB51" s="22"/>
    </row>
    <row r="52" spans="2:28" ht="12.75">
      <c r="B52" s="63">
        <v>1100</v>
      </c>
      <c r="C52" s="50"/>
      <c r="D52" s="20"/>
      <c r="E52" s="20"/>
      <c r="F52" s="66"/>
      <c r="G52" s="35"/>
      <c r="H52" s="50"/>
      <c r="I52" s="20"/>
      <c r="J52" s="20"/>
      <c r="K52" s="56"/>
      <c r="L52" s="35"/>
      <c r="M52" s="50"/>
      <c r="N52" s="20"/>
      <c r="O52" s="20"/>
      <c r="P52" s="43"/>
      <c r="Q52" s="37"/>
      <c r="R52" s="50"/>
      <c r="S52" s="20"/>
      <c r="T52" s="20"/>
      <c r="U52" s="53"/>
      <c r="V52" s="35"/>
      <c r="W52" s="42"/>
      <c r="X52" s="43"/>
      <c r="Y52" s="39">
        <v>1100</v>
      </c>
      <c r="Z52" s="21"/>
      <c r="AA52" s="21"/>
      <c r="AB52" s="22"/>
    </row>
    <row r="53" spans="2:28" ht="13.5" thickBot="1">
      <c r="B53" s="64">
        <v>1200</v>
      </c>
      <c r="C53" s="54"/>
      <c r="D53" s="29"/>
      <c r="E53" s="29"/>
      <c r="F53" s="68"/>
      <c r="G53" s="35"/>
      <c r="H53" s="54"/>
      <c r="I53" s="29"/>
      <c r="J53" s="29"/>
      <c r="K53" s="61"/>
      <c r="L53" s="35"/>
      <c r="M53" s="54"/>
      <c r="N53" s="29"/>
      <c r="O53" s="29"/>
      <c r="P53" s="61"/>
      <c r="Q53" s="37"/>
      <c r="R53" s="54"/>
      <c r="S53" s="29"/>
      <c r="T53" s="29"/>
      <c r="U53" s="55"/>
      <c r="V53" s="35"/>
      <c r="W53" s="48"/>
      <c r="X53" s="49"/>
      <c r="Y53" s="40">
        <v>1200</v>
      </c>
      <c r="Z53" s="21"/>
      <c r="AA53" s="21"/>
      <c r="AB53" s="22"/>
    </row>
    <row r="54" spans="2:28" ht="12.75">
      <c r="B54" s="22"/>
      <c r="C54" s="30"/>
      <c r="D54" s="30"/>
      <c r="E54" s="30"/>
      <c r="F54" s="22"/>
      <c r="G54" s="31"/>
      <c r="H54" s="30"/>
      <c r="I54" s="30"/>
      <c r="J54" s="30"/>
      <c r="K54" s="22"/>
      <c r="L54" s="31"/>
      <c r="M54" s="22"/>
      <c r="N54" s="22"/>
      <c r="O54" s="22"/>
      <c r="P54" s="22"/>
      <c r="Q54" s="22"/>
      <c r="R54" s="30"/>
      <c r="S54" s="30"/>
      <c r="T54" s="30"/>
      <c r="U54" s="30"/>
      <c r="V54" s="31"/>
      <c r="W54" s="31"/>
      <c r="X54" s="31"/>
      <c r="Y54" s="30"/>
      <c r="Z54" s="30"/>
      <c r="AA54" s="30"/>
      <c r="AB54" s="22"/>
    </row>
    <row r="55" spans="2:28" ht="18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32"/>
      <c r="AA55" s="32"/>
      <c r="AB55" s="22"/>
    </row>
  </sheetData>
  <sheetProtection/>
  <mergeCells count="64">
    <mergeCell ref="A10:B10"/>
    <mergeCell ref="A11:B11"/>
    <mergeCell ref="E9:Y11"/>
    <mergeCell ref="A6:Y6"/>
    <mergeCell ref="G1:Y1"/>
    <mergeCell ref="G2:Y2"/>
    <mergeCell ref="G3:Y3"/>
    <mergeCell ref="G4:Y4"/>
    <mergeCell ref="G5:Y5"/>
    <mergeCell ref="A9:B9"/>
    <mergeCell ref="U40:U41"/>
    <mergeCell ref="W42:W43"/>
    <mergeCell ref="X42:X43"/>
    <mergeCell ref="W44:W45"/>
    <mergeCell ref="X44:X45"/>
    <mergeCell ref="W38:W39"/>
    <mergeCell ref="X38:X39"/>
    <mergeCell ref="W40:W41"/>
    <mergeCell ref="X40:X41"/>
    <mergeCell ref="N40:N41"/>
    <mergeCell ref="P40:P41"/>
    <mergeCell ref="O40:O41"/>
    <mergeCell ref="U38:U39"/>
    <mergeCell ref="T38:T39"/>
    <mergeCell ref="T40:T41"/>
    <mergeCell ref="S38:S39"/>
    <mergeCell ref="S40:S41"/>
    <mergeCell ref="R40:R41"/>
    <mergeCell ref="R38:R39"/>
    <mergeCell ref="S42:S43"/>
    <mergeCell ref="T42:T43"/>
    <mergeCell ref="M40:M41"/>
    <mergeCell ref="B55:Y55"/>
    <mergeCell ref="U44:U45"/>
    <mergeCell ref="U42:U43"/>
    <mergeCell ref="S44:S45"/>
    <mergeCell ref="R44:R45"/>
    <mergeCell ref="T44:T45"/>
    <mergeCell ref="R42:R43"/>
    <mergeCell ref="K23:K24"/>
    <mergeCell ref="N38:N39"/>
    <mergeCell ref="K34:K35"/>
    <mergeCell ref="O38:O39"/>
    <mergeCell ref="M38:M39"/>
    <mergeCell ref="P38:P39"/>
    <mergeCell ref="K38:K39"/>
    <mergeCell ref="B12:P12"/>
    <mergeCell ref="C19:C20"/>
    <mergeCell ref="F19:F20"/>
    <mergeCell ref="D14:D17"/>
    <mergeCell ref="E19:E20"/>
    <mergeCell ref="C14:C17"/>
    <mergeCell ref="F14:F17"/>
    <mergeCell ref="E14:E17"/>
    <mergeCell ref="D19:D20"/>
    <mergeCell ref="I38:I39"/>
    <mergeCell ref="J38:J39"/>
    <mergeCell ref="H23:H24"/>
    <mergeCell ref="H38:H39"/>
    <mergeCell ref="J34:J35"/>
    <mergeCell ref="H34:H35"/>
    <mergeCell ref="I34:I35"/>
    <mergeCell ref="I23:I24"/>
    <mergeCell ref="J23:J24"/>
  </mergeCells>
  <hyperlinks>
    <hyperlink ref="G4" r:id="rId1" display="msk@tehprivod.ru"/>
    <hyperlink ref="G5" r:id="rId2" display="https://tehprivod.ru/"/>
    <hyperlink ref="C13" r:id="rId3" display="Siemens 3RW30"/>
    <hyperlink ref="H13" r:id="rId4" display="Siemens 3RW40"/>
    <hyperlink ref="M13" r:id="rId5" display="Siemens 3RW44"/>
  </hyperlinks>
  <printOptions/>
  <pageMargins left="0.89" right="0.28" top="0.75" bottom="0.984251968503937" header="0.5118110236220472" footer="0.5118110236220472"/>
  <pageSetup fitToHeight="1" fitToWidth="1" horizontalDpi="600" verticalDpi="600" orientation="landscape" paperSize="9" scale="63" r:id="rId7"/>
  <ignoredErrors>
    <ignoredError sqref="E22 J26 O43" 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3</dc:creator>
  <cp:keywords/>
  <dc:description/>
  <cp:lastModifiedBy>RePack by Diakov</cp:lastModifiedBy>
  <cp:lastPrinted>2017-11-17T08:35:32Z</cp:lastPrinted>
  <dcterms:created xsi:type="dcterms:W3CDTF">2008-04-03T09:21:10Z</dcterms:created>
  <dcterms:modified xsi:type="dcterms:W3CDTF">2018-08-08T05:28:50Z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