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755" activeTab="2"/>
  </bookViews>
  <sheets>
    <sheet name="Преобразователи частоты" sheetId="1" r:id="rId1"/>
    <sheet name="Опции" sheetId="2" r:id="rId2"/>
    <sheet name="Тормозные резисторы дроссели" sheetId="3" r:id="rId3"/>
  </sheets>
  <definedNames>
    <definedName name="OLE_LINK8" localSheetId="0">'Преобразователи частоты'!$F$17</definedName>
    <definedName name="OLE_LINK8" localSheetId="2">'Тормозные резисторы дроссели'!$K$13</definedName>
    <definedName name="_xlnm.Print_Area" localSheetId="0">'Преобразователи частоты'!$A$13:$AO$53</definedName>
    <definedName name="_xlnm.Print_Area" localSheetId="2">'Тормозные резисторы дроссели'!$A$1:$AF$46</definedName>
  </definedNames>
  <calcPr fullCalcOnLoad="1"/>
</workbook>
</file>

<file path=xl/sharedStrings.xml><?xml version="1.0" encoding="utf-8"?>
<sst xmlns="http://schemas.openxmlformats.org/spreadsheetml/2006/main" count="367" uniqueCount="315">
  <si>
    <t>PR6000-0022S2G</t>
  </si>
  <si>
    <t>PR6000-0007T3G</t>
  </si>
  <si>
    <t>PR6000-0015T3G</t>
  </si>
  <si>
    <t>PR6000-0022T3G</t>
  </si>
  <si>
    <t>PR6000-0040T3G</t>
  </si>
  <si>
    <t>PR6000-0055T3G</t>
  </si>
  <si>
    <t>PR6000-0075T3G</t>
  </si>
  <si>
    <t>PR6000-0110T3G</t>
  </si>
  <si>
    <t>PR6000-0150T3G</t>
  </si>
  <si>
    <t>PR6000-0180T3G</t>
  </si>
  <si>
    <t>PR6000-0220T3G</t>
  </si>
  <si>
    <t>PR6000-0300T3G</t>
  </si>
  <si>
    <t>PR6000-0370T3G</t>
  </si>
  <si>
    <t>PR6000-0450T3G</t>
  </si>
  <si>
    <t>PR6000-0550T3G</t>
  </si>
  <si>
    <t>PR6000-0750T3G</t>
  </si>
  <si>
    <t>PR6000-0900T3G</t>
  </si>
  <si>
    <t>PR6000-1100T3G</t>
  </si>
  <si>
    <t>PR6000-1320T3G</t>
  </si>
  <si>
    <t>PR6000-1600T3G</t>
  </si>
  <si>
    <t>PR6000-2000T3G</t>
  </si>
  <si>
    <t>PR6000-2200T3G</t>
  </si>
  <si>
    <t>PR6000-2800T3G</t>
  </si>
  <si>
    <t>PR6000-3150T3G</t>
  </si>
  <si>
    <t>PR6000-0004T3G</t>
  </si>
  <si>
    <t>Мощность, кВт</t>
  </si>
  <si>
    <t>PR6000</t>
  </si>
  <si>
    <t>Siemens Sinamics G110</t>
  </si>
  <si>
    <t>Siemens Micromaster 420</t>
  </si>
  <si>
    <t>Siemens Micromaster 430</t>
  </si>
  <si>
    <t>Siemens Micromaster 440</t>
  </si>
  <si>
    <t>6SL3211-0AB11-2UA1</t>
  </si>
  <si>
    <t>6SE6420-2UC11-2AA1</t>
  </si>
  <si>
    <t>6SE6440-2UC11-2AA1</t>
  </si>
  <si>
    <t>6SL3211-0AB12-5UA1</t>
  </si>
  <si>
    <t>6SE6420-2UC12-5AA1</t>
  </si>
  <si>
    <t>6SE6440-2UC12-5AA1</t>
  </si>
  <si>
    <t>6SL3211-0AB13-7UA1</t>
  </si>
  <si>
    <t>6SE6420-2UC13-7AA1</t>
  </si>
  <si>
    <t>6SE6440-2UC13-7AA1</t>
  </si>
  <si>
    <t>6SL3211-0AB15-5UA1</t>
  </si>
  <si>
    <t>6SE6420-2UC15-5AA1</t>
  </si>
  <si>
    <t>6SE6440-2UC15-5AA1</t>
  </si>
  <si>
    <t>6SL3211-0AB17-5UA1</t>
  </si>
  <si>
    <t>6SE6420-2UC17-5AA1</t>
  </si>
  <si>
    <t>6SE6440-2UC17-5AA1</t>
  </si>
  <si>
    <t>6SL3211-0AB21-1UA1</t>
  </si>
  <si>
    <t>6SE6420-2UC21-1BA1</t>
  </si>
  <si>
    <t>6SE6440-2UC21-1BA1</t>
  </si>
  <si>
    <t>6SL3211-0AB21-5UA1</t>
  </si>
  <si>
    <t>6SE6420-2UC21-5BA1</t>
  </si>
  <si>
    <t>6SE6440-2UC21-5BA1</t>
  </si>
  <si>
    <t>6SL3211-0AB22-2UA1</t>
  </si>
  <si>
    <t>6SE6420-2UC22-2BA1</t>
  </si>
  <si>
    <t>6SE6440-2UC22-2BA1</t>
  </si>
  <si>
    <t>6SL3211-0AB23-0UA1</t>
  </si>
  <si>
    <t>6SE6420-2UC23-0CA1</t>
  </si>
  <si>
    <t>6SE6440-2UC23-0CA1</t>
  </si>
  <si>
    <t>6SE6420-2UD13-7AA1</t>
  </si>
  <si>
    <t>6SE6400-2UD13-7AA1</t>
  </si>
  <si>
    <t>6SE6420-2UD15-5AA1</t>
  </si>
  <si>
    <t>6SE6440-2UD15-5AA1</t>
  </si>
  <si>
    <t>6SE6420-2UD17-5AA1</t>
  </si>
  <si>
    <t>6SE6440-2UD17-5AA1</t>
  </si>
  <si>
    <t>6SE6420-2UD21-1AA1</t>
  </si>
  <si>
    <t>6SE6440-2UD21-1AA1</t>
  </si>
  <si>
    <t>6SE6420-2UD21-5AA1</t>
  </si>
  <si>
    <t>6SE6440-2UD21-5AA1</t>
  </si>
  <si>
    <t>6SE6420-2UD22-2BA1</t>
  </si>
  <si>
    <t>6SE6440-2UD22-2BA1</t>
  </si>
  <si>
    <t>6SE6420-2UD23-0BA1</t>
  </si>
  <si>
    <t>6SE6440-2UD23-0BA1</t>
  </si>
  <si>
    <t>6SE6420-2UD24-0BA1</t>
  </si>
  <si>
    <t>6SE6440-2UD24-0BA1</t>
  </si>
  <si>
    <t>6SE6420-2UD25-5CA1</t>
  </si>
  <si>
    <t>6SE6440-2UD25-5CA1</t>
  </si>
  <si>
    <t>6SE6420-2UD27-5CA1</t>
  </si>
  <si>
    <t>6SE6430-2UD27-5CA0</t>
  </si>
  <si>
    <t>6SE6440-2UD27-5CA1</t>
  </si>
  <si>
    <t>6SE6420-2UD31-1CA1</t>
  </si>
  <si>
    <t>6SE6430-2UD31-1CA0</t>
  </si>
  <si>
    <t>6SE6440-2UD31-1CA1</t>
  </si>
  <si>
    <t>6SE6430-2UD31-5CA0</t>
  </si>
  <si>
    <t>6ES6440-2UD31-5DB1</t>
  </si>
  <si>
    <t>6SE6430-2UD31-8DB0</t>
  </si>
  <si>
    <t>6SE6440-2UD31-8DB1</t>
  </si>
  <si>
    <t>6SE6430-2UD32-2DB0</t>
  </si>
  <si>
    <t>6SE6440-2UD32-2DB1</t>
  </si>
  <si>
    <t>6SE6430-2UD33-0DB0</t>
  </si>
  <si>
    <t>6SE6440-2UD33-0EB1</t>
  </si>
  <si>
    <t>6SE6430-2UD33-7EB0</t>
  </si>
  <si>
    <t>6SE6440-2UD33-7EB1</t>
  </si>
  <si>
    <t>6SE6430-2UD34-5EB0</t>
  </si>
  <si>
    <t>6SE6440-2UD34-5FB1</t>
  </si>
  <si>
    <t>6SE6430-2UD35-5FB0</t>
  </si>
  <si>
    <t>6SE6440-2UD35-5FB1</t>
  </si>
  <si>
    <t>6SE6430-2UD37-5FB0</t>
  </si>
  <si>
    <t>6SE6440-2UD37-5FB1</t>
  </si>
  <si>
    <t>6SE6430-2UD38-8FB0</t>
  </si>
  <si>
    <t>6SE6440-2UD38-8FB1</t>
  </si>
  <si>
    <t>6SE6430-2UD41-1FB0</t>
  </si>
  <si>
    <t>6SE6440-2UD41-1FB1</t>
  </si>
  <si>
    <t>6SE6430-2UD41-3FB0</t>
  </si>
  <si>
    <t>6SE6440-2UD41-3GB1</t>
  </si>
  <si>
    <t>6SE6430-2UD41-6GB0</t>
  </si>
  <si>
    <t>6SE6440-2UD41-6GB1</t>
  </si>
  <si>
    <t>6SE6430-2UD42-0GB0</t>
  </si>
  <si>
    <t>6ES6440-2UD42-0GB1</t>
  </si>
  <si>
    <t>6SE6430-2UD42-5GB0</t>
  </si>
  <si>
    <t>PR6100</t>
  </si>
  <si>
    <t>PR6100-0004S2G</t>
  </si>
  <si>
    <t>PR6100-0007S2G</t>
  </si>
  <si>
    <t>PR6100-0015S2G</t>
  </si>
  <si>
    <t>PR6100-0022S2G</t>
  </si>
  <si>
    <t>PR6100-0004T3G</t>
  </si>
  <si>
    <t>PR6100-0007T3G</t>
  </si>
  <si>
    <t>PR6100-0015T3G</t>
  </si>
  <si>
    <t>PR6100-0022T3G</t>
  </si>
  <si>
    <t>PR6100-0040T3G</t>
  </si>
  <si>
    <t>PR6100-0055T3G</t>
  </si>
  <si>
    <t>PR6100-0075T3G</t>
  </si>
  <si>
    <t>PR6100-0110T3G</t>
  </si>
  <si>
    <t>PR6100-0150T3G</t>
  </si>
  <si>
    <t>PR6100-0180T3G</t>
  </si>
  <si>
    <t>PR6100-0220T3G</t>
  </si>
  <si>
    <t>PR6100-0300T3G</t>
  </si>
  <si>
    <t>PR6100-0370T3G</t>
  </si>
  <si>
    <t>PR6100-0450T3G</t>
  </si>
  <si>
    <t>PR6100-0550T3G</t>
  </si>
  <si>
    <t>PR6100-0750T3G</t>
  </si>
  <si>
    <t>PR6100-0900T3G</t>
  </si>
  <si>
    <t>PR6100-1100T3G</t>
  </si>
  <si>
    <t>PR6100-1320T3G</t>
  </si>
  <si>
    <t>PR6100-2000T3G</t>
  </si>
  <si>
    <t>PR6100-2200T3G</t>
  </si>
  <si>
    <t>PR6100-2800T3G</t>
  </si>
  <si>
    <t>PR6100-3150T3G</t>
  </si>
  <si>
    <t>PR6000-2500T3G</t>
  </si>
  <si>
    <t>PR6100-2500T3G</t>
  </si>
  <si>
    <t>PR6100-1600T3G</t>
  </si>
  <si>
    <t>Трехфазные 3 х380В</t>
  </si>
  <si>
    <t>Однофазные 1 х 220В</t>
  </si>
  <si>
    <t>PR6000-0004S2G MINI</t>
  </si>
  <si>
    <t>PR6000-0007S2G MINI</t>
  </si>
  <si>
    <t>PR6000-0015S2G MINI</t>
  </si>
  <si>
    <t xml:space="preserve">SKA1200025 </t>
  </si>
  <si>
    <t>Цена при евро/руб=75</t>
  </si>
  <si>
    <t>Цена при $/руб=60</t>
  </si>
  <si>
    <t>Текущий курс $/руб</t>
  </si>
  <si>
    <t>Текущий курс евро/руб</t>
  </si>
  <si>
    <t>Опции и запчасти для преобразователей частоты и УПП</t>
  </si>
  <si>
    <t> Наименование </t>
  </si>
  <si>
    <t xml:space="preserve"> Цена = валюта  </t>
  </si>
  <si>
    <t>Курс</t>
  </si>
  <si>
    <t xml:space="preserve"> Цена руб.  </t>
  </si>
  <si>
    <t>Пульты управления</t>
  </si>
  <si>
    <t>Драйв платы</t>
  </si>
  <si>
    <t>Пульт управления для Prostar PR6000</t>
  </si>
  <si>
    <t>Драйв плата для PR6000    22kW - 30kW</t>
  </si>
  <si>
    <t>Пульт управления для Prostar PR6100</t>
  </si>
  <si>
    <t>Драйв плата для PR6000    37kW - 45kW</t>
  </si>
  <si>
    <t>Пульт управления для Micromaster 430 6SE6400-0BE00-0AA1</t>
  </si>
  <si>
    <t>Драйв плата для PR6100    2.2kW - 4kW</t>
  </si>
  <si>
    <t>Пульт управления для Micromaster 4 6SE6400-0ВР00-0АА1 (BOP)</t>
  </si>
  <si>
    <t>Драйв плата для PR6100    5.5kW - 7,5kW</t>
  </si>
  <si>
    <t>Пульт управления для Micromaster 4 6SE6400-0AP00-0AA1 (AOP)</t>
  </si>
  <si>
    <t>Драйв плата для PR6100    11kW - 30kW</t>
  </si>
  <si>
    <t>Пульт управления для SINAMICS G 110 6SL3255-0AА00-4ВА1</t>
  </si>
  <si>
    <t>Драйв плата для PR6100    37kW - 45kW</t>
  </si>
  <si>
    <t>Энкодеры, датчики давления</t>
  </si>
  <si>
    <t>Драйв плата для PR6100    55kW - 75kW</t>
  </si>
  <si>
    <t>Датчик давления ОТ-1, 0...10 бар, G1/4В, 4-20мА, IP67(1/4")</t>
  </si>
  <si>
    <t>Драйв плата для PR6100    93kW - 160kW</t>
  </si>
  <si>
    <t>Энкодер 1XP8001-1</t>
  </si>
  <si>
    <t>IGBT модули</t>
  </si>
  <si>
    <t>Энкодер 1XP8001-2</t>
  </si>
  <si>
    <t xml:space="preserve">IGBT модуль для  PR6000-0220T3G BSM75GB120DLC     </t>
  </si>
  <si>
    <t>Модули подключения энкодера и PROFIBUS</t>
  </si>
  <si>
    <t xml:space="preserve">IGBT модуль для  PR6000-0300T3G BSM100GB120DLC  </t>
  </si>
  <si>
    <t>Модуль PROFIBUS 6SE6400-1PB00-0AA0</t>
  </si>
  <si>
    <t>IGBT модуль для  PR6000-0370T3G и PR6000-0450T3G FF150R12KE3G</t>
  </si>
  <si>
    <t>Модуль поключения энкодера 6SE6400-0EN00-0AA0</t>
  </si>
  <si>
    <t>IGBT модуль для  PR6000-0370T3G FF150R12KE3G</t>
  </si>
  <si>
    <t>Монтажные комплекты и удлинители</t>
  </si>
  <si>
    <t xml:space="preserve">IGBT модуль для  PR6100-0022T3G 7MBR15SA120     </t>
  </si>
  <si>
    <t>Удлинитель 2 метра к пульту преобразователя частоты PR6000</t>
  </si>
  <si>
    <t xml:space="preserve">IGBT модуль для  PR6100-0040T3G 7MBR25SA120     </t>
  </si>
  <si>
    <t>Монтажный комплект PC-преобразователь 6SE6400-1PC00-0AA0</t>
  </si>
  <si>
    <t xml:space="preserve">IGBT модуль для  PR6100-0055T3G и  PR6100-0075T3G GT40PI120T5H     </t>
  </si>
  <si>
    <t>Монтажный комплект для установки BOP в дверь шкафа 6SE6400-0PM00-0AA0</t>
  </si>
  <si>
    <t xml:space="preserve">IGBT модуль для  PR6100-0110T3G FP50R12KT3   </t>
  </si>
  <si>
    <t>Платы управления</t>
  </si>
  <si>
    <t xml:space="preserve">IGBT модуль для  PR6100-0150T3G и  PR6100-0180T3G FP75R12KT3    </t>
  </si>
  <si>
    <t>Плата управления для PR6000   0,4kW - 4kW</t>
  </si>
  <si>
    <t xml:space="preserve">IGBT модуль для  PR6100-0220T3G BSM75GB120DLC  </t>
  </si>
  <si>
    <t>Плата управления для PR6100   0,4kW - 4kW</t>
  </si>
  <si>
    <t>IGBT модуль для  PR6100-0300T3G BSM100GB120DLC</t>
  </si>
  <si>
    <t>Плата управления для PR6000   4kW - 22kW</t>
  </si>
  <si>
    <t xml:space="preserve">IGBT модуль для  PR6100-0370T3G и  PR6100-0450T3G FF150R12KE3G  </t>
  </si>
  <si>
    <t>Плата управления для PR6100    4kW - 22kW</t>
  </si>
  <si>
    <t>IGBT модуль для  PR6100-0550T3G и  PR6100-0750T3G FF200R12KT3</t>
  </si>
  <si>
    <t>Плата управления для PR6100    30kW - 110kW</t>
  </si>
  <si>
    <t>IGBT модуль для  PR6100-0930T3G  FF400R12KT3</t>
  </si>
  <si>
    <t>Плата управления для PR6100    132kW - 250kW</t>
  </si>
  <si>
    <t>IGBT модуль для  PR6100-1100T3G FF450R12KT3</t>
  </si>
  <si>
    <t>Тиристоры</t>
  </si>
  <si>
    <t>IGBT модуль для   PR6100-1320T3G и  PR6100-1600T3G FF300R12KT3</t>
  </si>
  <si>
    <t>Тиристор KP800A/1200V для PRS2-250</t>
  </si>
  <si>
    <t>IGBT модуль для   PR6100-0550T3G  FP40R12KT3</t>
  </si>
  <si>
    <t>Тиристор KP1000A/1200V для PRS2-500</t>
  </si>
  <si>
    <t>Тиристор MTC200-16 для УПП 75 кВт</t>
  </si>
  <si>
    <t>Курс доллара:</t>
  </si>
  <si>
    <t>Цена, доллар 56</t>
  </si>
  <si>
    <t>Цена  руб.     с НДС</t>
  </si>
  <si>
    <t>Блоки тормозных резисторов</t>
  </si>
  <si>
    <t>Модули тормозные</t>
  </si>
  <si>
    <t>Дроссели сетевые</t>
  </si>
  <si>
    <t>Дроссели моторные</t>
  </si>
  <si>
    <t>PRXLG 0120.150</t>
  </si>
  <si>
    <t>BR 0120.150</t>
  </si>
  <si>
    <t>PRXLG 0200.100</t>
  </si>
  <si>
    <t>BR 0200.100</t>
  </si>
  <si>
    <t>PRXLG 0300.060</t>
  </si>
  <si>
    <t>BR 0300.060</t>
  </si>
  <si>
    <t>PRXLG 0200.300</t>
  </si>
  <si>
    <t>BR 0200.300</t>
  </si>
  <si>
    <t>IR 002</t>
  </si>
  <si>
    <t>OR 002</t>
  </si>
  <si>
    <t>IR 005</t>
  </si>
  <si>
    <t>OR 005</t>
  </si>
  <si>
    <t>PRXLG 0300.150</t>
  </si>
  <si>
    <t>BR 0300.150</t>
  </si>
  <si>
    <t>IR 007</t>
  </si>
  <si>
    <t>OR 007</t>
  </si>
  <si>
    <t>IR 010</t>
  </si>
  <si>
    <t>OR 010</t>
  </si>
  <si>
    <t>PRXLG 0500.100</t>
  </si>
  <si>
    <t>BR 0500.100</t>
  </si>
  <si>
    <t>BR 1000.080</t>
  </si>
  <si>
    <t>IR 015</t>
  </si>
  <si>
    <t>OR 015</t>
  </si>
  <si>
    <t>BR 1000.060</t>
  </si>
  <si>
    <t>IR 020</t>
  </si>
  <si>
    <t>OR 020</t>
  </si>
  <si>
    <t>BR 1000.050</t>
  </si>
  <si>
    <t>IR 030</t>
  </si>
  <si>
    <t>OR 030</t>
  </si>
  <si>
    <t>BR 1500.040</t>
  </si>
  <si>
    <t>IR 040</t>
  </si>
  <si>
    <t>OR 040</t>
  </si>
  <si>
    <t>BR 3000.032</t>
  </si>
  <si>
    <t>PRBU-DR0103</t>
  </si>
  <si>
    <t>IR 050</t>
  </si>
  <si>
    <t>OR 050</t>
  </si>
  <si>
    <t>BR 3000.027</t>
  </si>
  <si>
    <t>IR 060</t>
  </si>
  <si>
    <t>OR 060</t>
  </si>
  <si>
    <t>BRC 05К.20</t>
  </si>
  <si>
    <t>IR 076</t>
  </si>
  <si>
    <t>OR 076</t>
  </si>
  <si>
    <t>BRC 05К.16</t>
  </si>
  <si>
    <t>PRBU-DR0201</t>
  </si>
  <si>
    <t>IR 090</t>
  </si>
  <si>
    <t>OR 090</t>
  </si>
  <si>
    <t>BRC 10К.13</t>
  </si>
  <si>
    <t>IR 120</t>
  </si>
  <si>
    <t>OR 120</t>
  </si>
  <si>
    <t>BRC 10К.10</t>
  </si>
  <si>
    <t>IR 150</t>
  </si>
  <si>
    <t>OR 150</t>
  </si>
  <si>
    <t>BRC 15К.08</t>
  </si>
  <si>
    <t>PRBU-DR0301</t>
  </si>
  <si>
    <t>IR 190</t>
  </si>
  <si>
    <t>OR 190</t>
  </si>
  <si>
    <t>BRC 15К.07</t>
  </si>
  <si>
    <t>IR 210</t>
  </si>
  <si>
    <t>OR 210</t>
  </si>
  <si>
    <t>BRC 15К.05</t>
  </si>
  <si>
    <t>PRBU-DR0401</t>
  </si>
  <si>
    <t>IR 250</t>
  </si>
  <si>
    <t>OR 250</t>
  </si>
  <si>
    <t>BRC 20К.04</t>
  </si>
  <si>
    <t>IR 290</t>
  </si>
  <si>
    <t>OR 290</t>
  </si>
  <si>
    <t>BRC 25К.03</t>
  </si>
  <si>
    <t>PRBU-DR0501</t>
  </si>
  <si>
    <t>IR 330</t>
  </si>
  <si>
    <t>OR 330</t>
  </si>
  <si>
    <t>IR 440</t>
  </si>
  <si>
    <t>OR 440</t>
  </si>
  <si>
    <t>IR 490</t>
  </si>
  <si>
    <t>OR 490</t>
  </si>
  <si>
    <t>IR 530</t>
  </si>
  <si>
    <t>OR 530</t>
  </si>
  <si>
    <t>Резисторы тормозные алюминиевые</t>
  </si>
  <si>
    <t>Резисторы тормозные керамические</t>
  </si>
  <si>
    <t>ООО "Техпривод"</t>
  </si>
  <si>
    <t>msk@tehprivod.ru</t>
  </si>
  <si>
    <t>Цены на продукцию привязаны к плавающему курсу валюты. Для просмотра актуальных цен укажите курс на дату просмотра.</t>
  </si>
  <si>
    <t>Дата:</t>
  </si>
  <si>
    <t>Преобразователи частоты</t>
  </si>
  <si>
    <t>Курс евро:</t>
  </si>
  <si>
    <t xml:space="preserve"> </t>
  </si>
  <si>
    <t xml:space="preserve"> Курс доллара:</t>
  </si>
  <si>
    <t>курс евро:</t>
  </si>
  <si>
    <t>Тормозные резисторы и дроссели</t>
  </si>
  <si>
    <r>
      <t xml:space="preserve">Т.рез. </t>
    </r>
    <r>
      <rPr>
        <sz val="9"/>
        <color indexed="49"/>
        <rFont val="Arial Cyr"/>
        <family val="0"/>
      </rPr>
      <t>PRBU-DR0103</t>
    </r>
  </si>
  <si>
    <r>
      <t xml:space="preserve">Т.рез. </t>
    </r>
    <r>
      <rPr>
        <sz val="9"/>
        <color indexed="49"/>
        <rFont val="Arial Cyr"/>
        <family val="0"/>
      </rPr>
      <t>PRBU-DR0201</t>
    </r>
  </si>
  <si>
    <r>
      <t xml:space="preserve">Т.рез. </t>
    </r>
    <r>
      <rPr>
        <sz val="9"/>
        <color indexed="49"/>
        <rFont val="Arial Cyr"/>
        <family val="0"/>
      </rPr>
      <t>PRBU-DR0301</t>
    </r>
  </si>
  <si>
    <r>
      <t xml:space="preserve">Т.рез. </t>
    </r>
    <r>
      <rPr>
        <sz val="9"/>
        <color indexed="49"/>
        <rFont val="Arial Cyr"/>
        <family val="0"/>
      </rPr>
      <t>PRBU-DR0401</t>
    </r>
  </si>
  <si>
    <r>
      <t xml:space="preserve">Т.рез. </t>
    </r>
    <r>
      <rPr>
        <sz val="9"/>
        <color indexed="49"/>
        <rFont val="Arial Cyr"/>
        <family val="0"/>
      </rPr>
      <t>PRBU-DR0501</t>
    </r>
  </si>
  <si>
    <t>https://tehprivod.ru/</t>
  </si>
  <si>
    <t>Цена, руб. с НДС</t>
  </si>
  <si>
    <t>+7 (495) 120-77-43, 8 (800) 500-77-43</t>
  </si>
  <si>
    <t>127254 Москва, Огородный проезд, д. 4, этаж 5, офис 12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</si>
</sst>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</numFmts>
  <fonts count="9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8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i/>
      <sz val="18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49"/>
      <name val="Arial Cyr"/>
      <family val="0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49"/>
      <name val="Arial Cyr"/>
      <family val="0"/>
    </font>
    <font>
      <b/>
      <sz val="12"/>
      <color indexed="49"/>
      <name val="Arial"/>
      <family val="2"/>
    </font>
    <font>
      <sz val="12"/>
      <color indexed="49"/>
      <name val="Arial"/>
      <family val="2"/>
    </font>
    <font>
      <b/>
      <sz val="14"/>
      <color indexed="49"/>
      <name val="Arial"/>
      <family val="2"/>
    </font>
    <font>
      <b/>
      <sz val="10"/>
      <color indexed="49"/>
      <name val="Arial"/>
      <family val="2"/>
    </font>
    <font>
      <u val="single"/>
      <sz val="10"/>
      <color indexed="49"/>
      <name val="Arial"/>
      <family val="2"/>
    </font>
    <font>
      <sz val="10"/>
      <color indexed="49"/>
      <name val="Arial"/>
      <family val="2"/>
    </font>
    <font>
      <b/>
      <sz val="8"/>
      <color indexed="49"/>
      <name val="Arial"/>
      <family val="2"/>
    </font>
    <font>
      <b/>
      <sz val="16"/>
      <color indexed="49"/>
      <name val="Arial"/>
      <family val="2"/>
    </font>
    <font>
      <sz val="16"/>
      <color indexed="49"/>
      <name val="Arial"/>
      <family val="2"/>
    </font>
    <font>
      <b/>
      <sz val="11"/>
      <color indexed="22"/>
      <name val="Arial"/>
      <family val="2"/>
    </font>
    <font>
      <sz val="10"/>
      <color indexed="49"/>
      <name val="Arial Cyr"/>
      <family val="0"/>
    </font>
    <font>
      <u val="single"/>
      <sz val="10"/>
      <color indexed="20"/>
      <name val="Arial Cyr"/>
      <family val="0"/>
    </font>
    <font>
      <u val="single"/>
      <sz val="12"/>
      <color indexed="9"/>
      <name val="Arial Cyr"/>
      <family val="0"/>
    </font>
    <font>
      <b/>
      <sz val="12"/>
      <color indexed="9"/>
      <name val="Arial"/>
      <family val="2"/>
    </font>
    <font>
      <b/>
      <sz val="11"/>
      <color indexed="49"/>
      <name val="Arial"/>
      <family val="2"/>
    </font>
    <font>
      <u val="single"/>
      <sz val="11"/>
      <color indexed="49"/>
      <name val="Arial"/>
      <family val="2"/>
    </font>
    <font>
      <sz val="11"/>
      <color indexed="49"/>
      <name val="Arial"/>
      <family val="2"/>
    </font>
    <font>
      <b/>
      <sz val="11"/>
      <color indexed="9"/>
      <name val="Arial"/>
      <family val="2"/>
    </font>
    <font>
      <u val="single"/>
      <sz val="11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8" tint="-0.24997000396251678"/>
      <name val="Arial Cyr"/>
      <family val="0"/>
    </font>
    <font>
      <b/>
      <sz val="12"/>
      <color theme="8" tint="-0.24997000396251678"/>
      <name val="Arial"/>
      <family val="2"/>
    </font>
    <font>
      <sz val="12"/>
      <color theme="8" tint="-0.24997000396251678"/>
      <name val="Arial"/>
      <family val="2"/>
    </font>
    <font>
      <b/>
      <sz val="14"/>
      <color theme="8" tint="-0.24997000396251678"/>
      <name val="Arial"/>
      <family val="2"/>
    </font>
    <font>
      <b/>
      <sz val="10"/>
      <color theme="8" tint="-0.24997000396251678"/>
      <name val="Arial"/>
      <family val="2"/>
    </font>
    <font>
      <u val="single"/>
      <sz val="10"/>
      <color theme="8" tint="-0.24997000396251678"/>
      <name val="Arial"/>
      <family val="2"/>
    </font>
    <font>
      <sz val="10"/>
      <color theme="8" tint="-0.24997000396251678"/>
      <name val="Arial"/>
      <family val="2"/>
    </font>
    <font>
      <b/>
      <sz val="8"/>
      <color theme="8" tint="-0.24997000396251678"/>
      <name val="Arial"/>
      <family val="2"/>
    </font>
    <font>
      <b/>
      <sz val="11"/>
      <color theme="8" tint="-0.24997000396251678"/>
      <name val="Arial"/>
      <family val="2"/>
    </font>
    <font>
      <u val="single"/>
      <sz val="11"/>
      <color theme="8" tint="-0.24997000396251678"/>
      <name val="Arial"/>
      <family val="2"/>
    </font>
    <font>
      <sz val="11"/>
      <color theme="8" tint="-0.24997000396251678"/>
      <name val="Arial"/>
      <family val="2"/>
    </font>
    <font>
      <b/>
      <sz val="16"/>
      <color theme="8" tint="-0.24997000396251678"/>
      <name val="Arial"/>
      <family val="2"/>
    </font>
    <font>
      <sz val="16"/>
      <color theme="8" tint="-0.24997000396251678"/>
      <name val="Arial"/>
      <family val="2"/>
    </font>
    <font>
      <b/>
      <sz val="11"/>
      <color theme="0" tint="-0.04997999966144562"/>
      <name val="Arial"/>
      <family val="2"/>
    </font>
    <font>
      <u val="single"/>
      <sz val="12"/>
      <color theme="0"/>
      <name val="Arial Cyr"/>
      <family val="0"/>
    </font>
    <font>
      <b/>
      <sz val="12"/>
      <color theme="0"/>
      <name val="Arial"/>
      <family val="2"/>
    </font>
    <font>
      <sz val="10"/>
      <color theme="8" tint="-0.24997000396251678"/>
      <name val="Arial Cyr"/>
      <family val="0"/>
    </font>
    <font>
      <u val="single"/>
      <sz val="11"/>
      <color theme="0"/>
      <name val="Arial Cyr"/>
      <family val="0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61B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3A1D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/>
      <top/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0" fillId="0" borderId="0">
      <alignment/>
      <protection/>
    </xf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8" fillId="32" borderId="0" xfId="33" applyFont="1" applyFill="1">
      <alignment/>
      <protection/>
    </xf>
    <xf numFmtId="0" fontId="0" fillId="0" borderId="0" xfId="56">
      <alignment/>
      <protection/>
    </xf>
    <xf numFmtId="0" fontId="0" fillId="0" borderId="0" xfId="56" applyBorder="1">
      <alignment/>
      <protection/>
    </xf>
    <xf numFmtId="3" fontId="8" fillId="33" borderId="0" xfId="33" applyNumberFormat="1" applyFont="1" applyFill="1" applyAlignment="1">
      <alignment horizontal="center"/>
      <protection/>
    </xf>
    <xf numFmtId="0" fontId="8" fillId="0" borderId="0" xfId="33" applyFont="1" applyFill="1" applyAlignment="1">
      <alignment vertical="center"/>
      <protection/>
    </xf>
    <xf numFmtId="0" fontId="10" fillId="0" borderId="0" xfId="33" applyFont="1" applyFill="1" applyAlignment="1">
      <alignment horizontal="center" vertical="center"/>
      <protection/>
    </xf>
    <xf numFmtId="14" fontId="7" fillId="0" borderId="0" xfId="33" applyNumberFormat="1" applyFont="1" applyFill="1" applyBorder="1" applyAlignment="1">
      <alignment horizontal="center" vertical="center" wrapText="1"/>
      <protection/>
    </xf>
    <xf numFmtId="3" fontId="10" fillId="0" borderId="0" xfId="33" applyNumberFormat="1" applyFont="1" applyFill="1" applyAlignment="1">
      <alignment horizontal="center" vertical="center"/>
      <protection/>
    </xf>
    <xf numFmtId="14" fontId="10" fillId="0" borderId="0" xfId="33" applyNumberFormat="1" applyFont="1" applyFill="1" applyBorder="1" applyAlignment="1">
      <alignment horizontal="center" vertical="center" wrapText="1"/>
      <protection/>
    </xf>
    <xf numFmtId="3" fontId="8" fillId="0" borderId="0" xfId="33" applyNumberFormat="1" applyFont="1" applyFill="1" applyAlignment="1">
      <alignment horizontal="center"/>
      <protection/>
    </xf>
    <xf numFmtId="0" fontId="10" fillId="0" borderId="0" xfId="33" applyFont="1" applyFill="1" applyBorder="1" applyAlignment="1">
      <alignment horizontal="center" vertical="center" wrapText="1"/>
      <protection/>
    </xf>
    <xf numFmtId="0" fontId="76" fillId="0" borderId="10" xfId="0" applyFont="1" applyFill="1" applyBorder="1" applyAlignment="1">
      <alignment horizontal="center"/>
    </xf>
    <xf numFmtId="172" fontId="77" fillId="0" borderId="11" xfId="0" applyNumberFormat="1" applyFont="1" applyFill="1" applyBorder="1" applyAlignment="1">
      <alignment wrapText="1"/>
    </xf>
    <xf numFmtId="3" fontId="77" fillId="0" borderId="10" xfId="0" applyNumberFormat="1" applyFont="1" applyFill="1" applyBorder="1" applyAlignment="1">
      <alignment wrapText="1"/>
    </xf>
    <xf numFmtId="0" fontId="76" fillId="0" borderId="11" xfId="0" applyFont="1" applyFill="1" applyBorder="1" applyAlignment="1">
      <alignment horizontal="center"/>
    </xf>
    <xf numFmtId="3" fontId="77" fillId="0" borderId="12" xfId="0" applyNumberFormat="1" applyFont="1" applyFill="1" applyBorder="1" applyAlignment="1">
      <alignment wrapText="1"/>
    </xf>
    <xf numFmtId="0" fontId="78" fillId="0" borderId="10" xfId="0" applyFont="1" applyFill="1" applyBorder="1" applyAlignment="1">
      <alignment horizontal="center"/>
    </xf>
    <xf numFmtId="3" fontId="78" fillId="0" borderId="10" xfId="0" applyNumberFormat="1" applyFont="1" applyFill="1" applyBorder="1" applyAlignment="1">
      <alignment/>
    </xf>
    <xf numFmtId="3" fontId="77" fillId="0" borderId="10" xfId="0" applyNumberFormat="1" applyFont="1" applyFill="1" applyBorder="1" applyAlignment="1">
      <alignment horizontal="center"/>
    </xf>
    <xf numFmtId="3" fontId="77" fillId="0" borderId="12" xfId="0" applyNumberFormat="1" applyFont="1" applyFill="1" applyBorder="1" applyAlignment="1">
      <alignment horizontal="center"/>
    </xf>
    <xf numFmtId="3" fontId="77" fillId="0" borderId="10" xfId="0" applyNumberFormat="1" applyFont="1" applyFill="1" applyBorder="1" applyAlignment="1">
      <alignment/>
    </xf>
    <xf numFmtId="0" fontId="78" fillId="0" borderId="11" xfId="0" applyFont="1" applyFill="1" applyBorder="1" applyAlignment="1">
      <alignment horizontal="center"/>
    </xf>
    <xf numFmtId="0" fontId="79" fillId="0" borderId="13" xfId="0" applyFont="1" applyFill="1" applyBorder="1" applyAlignment="1">
      <alignment horizontal="center"/>
    </xf>
    <xf numFmtId="0" fontId="79" fillId="0" borderId="14" xfId="0" applyFont="1" applyFill="1" applyBorder="1" applyAlignment="1">
      <alignment horizontal="center"/>
    </xf>
    <xf numFmtId="0" fontId="79" fillId="0" borderId="15" xfId="0" applyFont="1" applyFill="1" applyBorder="1" applyAlignment="1">
      <alignment horizontal="center"/>
    </xf>
    <xf numFmtId="0" fontId="80" fillId="0" borderId="16" xfId="0" applyFont="1" applyFill="1" applyBorder="1" applyAlignment="1">
      <alignment horizontal="center" vertical="center" wrapText="1" shrinkToFit="1"/>
    </xf>
    <xf numFmtId="0" fontId="81" fillId="0" borderId="17" xfId="43" applyFont="1" applyFill="1" applyBorder="1" applyAlignment="1">
      <alignment horizontal="center" vertical="center" wrapText="1" shrinkToFit="1"/>
    </xf>
    <xf numFmtId="3" fontId="80" fillId="0" borderId="17" xfId="0" applyNumberFormat="1" applyFont="1" applyFill="1" applyBorder="1" applyAlignment="1">
      <alignment horizontal="center" vertical="center" wrapText="1" shrinkToFit="1"/>
    </xf>
    <xf numFmtId="0" fontId="78" fillId="0" borderId="0" xfId="0" applyFont="1" applyFill="1" applyBorder="1" applyAlignment="1">
      <alignment horizontal="center"/>
    </xf>
    <xf numFmtId="3" fontId="78" fillId="0" borderId="0" xfId="0" applyNumberFormat="1" applyFont="1" applyFill="1" applyBorder="1" applyAlignment="1">
      <alignment/>
    </xf>
    <xf numFmtId="3" fontId="78" fillId="0" borderId="0" xfId="0" applyNumberFormat="1" applyFont="1" applyFill="1" applyBorder="1" applyAlignment="1">
      <alignment horizontal="center"/>
    </xf>
    <xf numFmtId="3" fontId="77" fillId="0" borderId="0" xfId="0" applyNumberFormat="1" applyFont="1" applyFill="1" applyBorder="1" applyAlignment="1">
      <alignment horizontal="center"/>
    </xf>
    <xf numFmtId="172" fontId="77" fillId="0" borderId="0" xfId="0" applyNumberFormat="1" applyFont="1" applyFill="1" applyBorder="1" applyAlignment="1">
      <alignment wrapText="1"/>
    </xf>
    <xf numFmtId="3" fontId="77" fillId="0" borderId="0" xfId="0" applyNumberFormat="1" applyFont="1" applyFill="1" applyBorder="1" applyAlignment="1">
      <alignment wrapText="1"/>
    </xf>
    <xf numFmtId="3" fontId="77" fillId="0" borderId="0" xfId="0" applyNumberFormat="1" applyFont="1" applyFill="1" applyBorder="1" applyAlignment="1">
      <alignment/>
    </xf>
    <xf numFmtId="172" fontId="78" fillId="0" borderId="0" xfId="0" applyNumberFormat="1" applyFont="1" applyFill="1" applyBorder="1" applyAlignment="1">
      <alignment/>
    </xf>
    <xf numFmtId="0" fontId="82" fillId="0" borderId="0" xfId="0" applyFont="1" applyFill="1" applyBorder="1" applyAlignment="1">
      <alignment horizontal="center"/>
    </xf>
    <xf numFmtId="3" fontId="82" fillId="0" borderId="0" xfId="0" applyNumberFormat="1" applyFont="1" applyFill="1" applyBorder="1" applyAlignment="1">
      <alignment/>
    </xf>
    <xf numFmtId="172" fontId="82" fillId="0" borderId="0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4" fontId="78" fillId="0" borderId="18" xfId="0" applyNumberFormat="1" applyFont="1" applyFill="1" applyBorder="1" applyAlignment="1">
      <alignment/>
    </xf>
    <xf numFmtId="0" fontId="78" fillId="0" borderId="19" xfId="0" applyFont="1" applyFill="1" applyBorder="1" applyAlignment="1">
      <alignment/>
    </xf>
    <xf numFmtId="0" fontId="0" fillId="0" borderId="20" xfId="0" applyBorder="1" applyAlignment="1">
      <alignment/>
    </xf>
    <xf numFmtId="0" fontId="79" fillId="0" borderId="21" xfId="0" applyFont="1" applyFill="1" applyBorder="1" applyAlignment="1">
      <alignment horizontal="center"/>
    </xf>
    <xf numFmtId="0" fontId="78" fillId="0" borderId="22" xfId="0" applyFont="1" applyFill="1" applyBorder="1" applyAlignment="1">
      <alignment horizontal="center"/>
    </xf>
    <xf numFmtId="3" fontId="78" fillId="0" borderId="23" xfId="0" applyNumberFormat="1" applyFont="1" applyFill="1" applyBorder="1" applyAlignment="1">
      <alignment/>
    </xf>
    <xf numFmtId="0" fontId="79" fillId="0" borderId="24" xfId="0" applyFont="1" applyFill="1" applyBorder="1" applyAlignment="1">
      <alignment horizontal="center"/>
    </xf>
    <xf numFmtId="3" fontId="77" fillId="0" borderId="25" xfId="0" applyNumberFormat="1" applyFont="1" applyFill="1" applyBorder="1" applyAlignment="1">
      <alignment/>
    </xf>
    <xf numFmtId="3" fontId="77" fillId="0" borderId="25" xfId="0" applyNumberFormat="1" applyFont="1" applyFill="1" applyBorder="1" applyAlignment="1">
      <alignment horizontal="center"/>
    </xf>
    <xf numFmtId="0" fontId="77" fillId="0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/>
    </xf>
    <xf numFmtId="0" fontId="78" fillId="0" borderId="21" xfId="0" applyFont="1" applyFill="1" applyBorder="1" applyAlignment="1">
      <alignment horizontal="center"/>
    </xf>
    <xf numFmtId="0" fontId="78" fillId="0" borderId="24" xfId="0" applyFont="1" applyFill="1" applyBorder="1" applyAlignment="1">
      <alignment horizontal="center"/>
    </xf>
    <xf numFmtId="3" fontId="80" fillId="0" borderId="29" xfId="0" applyNumberFormat="1" applyFont="1" applyFill="1" applyBorder="1" applyAlignment="1">
      <alignment horizontal="center" vertical="center" wrapText="1" shrinkToFit="1"/>
    </xf>
    <xf numFmtId="0" fontId="81" fillId="0" borderId="30" xfId="43" applyFont="1" applyFill="1" applyBorder="1" applyAlignment="1">
      <alignment horizontal="center" vertical="center" wrapText="1" shrinkToFit="1"/>
    </xf>
    <xf numFmtId="3" fontId="78" fillId="0" borderId="22" xfId="0" applyNumberFormat="1" applyFont="1" applyFill="1" applyBorder="1" applyAlignment="1">
      <alignment horizontal="center"/>
    </xf>
    <xf numFmtId="3" fontId="77" fillId="0" borderId="22" xfId="0" applyNumberFormat="1" applyFont="1" applyFill="1" applyBorder="1" applyAlignment="1">
      <alignment horizontal="center"/>
    </xf>
    <xf numFmtId="3" fontId="77" fillId="0" borderId="23" xfId="0" applyNumberFormat="1" applyFont="1" applyFill="1" applyBorder="1" applyAlignment="1">
      <alignment horizontal="center" vertical="center"/>
    </xf>
    <xf numFmtId="3" fontId="77" fillId="0" borderId="25" xfId="0" applyNumberFormat="1" applyFont="1" applyFill="1" applyBorder="1" applyAlignment="1">
      <alignment horizontal="center" vertical="center"/>
    </xf>
    <xf numFmtId="3" fontId="77" fillId="0" borderId="25" xfId="0" applyNumberFormat="1" applyFont="1" applyFill="1" applyBorder="1" applyAlignment="1">
      <alignment wrapText="1"/>
    </xf>
    <xf numFmtId="3" fontId="78" fillId="0" borderId="25" xfId="0" applyNumberFormat="1" applyFont="1" applyFill="1" applyBorder="1" applyAlignment="1">
      <alignment/>
    </xf>
    <xf numFmtId="0" fontId="82" fillId="0" borderId="24" xfId="0" applyFont="1" applyFill="1" applyBorder="1" applyAlignment="1">
      <alignment horizontal="center"/>
    </xf>
    <xf numFmtId="3" fontId="82" fillId="0" borderId="25" xfId="0" applyNumberFormat="1" applyFont="1" applyFill="1" applyBorder="1" applyAlignment="1">
      <alignment/>
    </xf>
    <xf numFmtId="3" fontId="0" fillId="0" borderId="27" xfId="0" applyNumberFormat="1" applyBorder="1" applyAlignment="1">
      <alignment/>
    </xf>
    <xf numFmtId="0" fontId="78" fillId="0" borderId="18" xfId="0" applyFont="1" applyFill="1" applyBorder="1" applyAlignment="1">
      <alignment/>
    </xf>
    <xf numFmtId="0" fontId="82" fillId="0" borderId="19" xfId="0" applyFont="1" applyFill="1" applyBorder="1" applyAlignment="1">
      <alignment/>
    </xf>
    <xf numFmtId="172" fontId="77" fillId="0" borderId="21" xfId="0" applyNumberFormat="1" applyFont="1" applyFill="1" applyBorder="1" applyAlignment="1">
      <alignment wrapText="1"/>
    </xf>
    <xf numFmtId="172" fontId="77" fillId="0" borderId="22" xfId="0" applyNumberFormat="1" applyFont="1" applyFill="1" applyBorder="1" applyAlignment="1">
      <alignment wrapText="1"/>
    </xf>
    <xf numFmtId="172" fontId="77" fillId="0" borderId="24" xfId="0" applyNumberFormat="1" applyFont="1" applyFill="1" applyBorder="1" applyAlignment="1">
      <alignment wrapText="1"/>
    </xf>
    <xf numFmtId="172" fontId="78" fillId="0" borderId="24" xfId="0" applyNumberFormat="1" applyFont="1" applyFill="1" applyBorder="1" applyAlignment="1">
      <alignment/>
    </xf>
    <xf numFmtId="172" fontId="82" fillId="0" borderId="24" xfId="0" applyNumberFormat="1" applyFont="1" applyFill="1" applyBorder="1" applyAlignment="1">
      <alignment/>
    </xf>
    <xf numFmtId="3" fontId="77" fillId="0" borderId="22" xfId="0" applyNumberFormat="1" applyFont="1" applyFill="1" applyBorder="1" applyAlignment="1">
      <alignment wrapText="1"/>
    </xf>
    <xf numFmtId="0" fontId="80" fillId="0" borderId="31" xfId="0" applyFont="1" applyFill="1" applyBorder="1" applyAlignment="1">
      <alignment horizontal="center" vertical="center" wrapText="1" shrinkToFit="1"/>
    </xf>
    <xf numFmtId="0" fontId="79" fillId="0" borderId="18" xfId="0" applyFont="1" applyFill="1" applyBorder="1" applyAlignment="1">
      <alignment horizontal="center"/>
    </xf>
    <xf numFmtId="0" fontId="79" fillId="0" borderId="19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76" fillId="0" borderId="24" xfId="0" applyFont="1" applyFill="1" applyBorder="1" applyAlignment="1">
      <alignment horizontal="center"/>
    </xf>
    <xf numFmtId="0" fontId="76" fillId="0" borderId="21" xfId="0" applyFont="1" applyFill="1" applyBorder="1" applyAlignment="1">
      <alignment horizontal="center"/>
    </xf>
    <xf numFmtId="0" fontId="76" fillId="0" borderId="22" xfId="0" applyFont="1" applyFill="1" applyBorder="1" applyAlignment="1">
      <alignment horizontal="center"/>
    </xf>
    <xf numFmtId="0" fontId="11" fillId="34" borderId="0" xfId="54" applyFont="1" applyFill="1" applyAlignment="1">
      <alignment/>
      <protection/>
    </xf>
    <xf numFmtId="0" fontId="11" fillId="0" borderId="0" xfId="54" applyFont="1" applyAlignment="1">
      <alignment/>
      <protection/>
    </xf>
    <xf numFmtId="0" fontId="13" fillId="35" borderId="32" xfId="54" applyFont="1" applyFill="1" applyBorder="1" applyAlignment="1">
      <alignment horizontal="center" vertical="center"/>
      <protection/>
    </xf>
    <xf numFmtId="3" fontId="13" fillId="36" borderId="0" xfId="54" applyNumberFormat="1" applyFont="1" applyFill="1">
      <alignment/>
      <protection/>
    </xf>
    <xf numFmtId="14" fontId="13" fillId="36" borderId="0" xfId="54" applyNumberFormat="1" applyFont="1" applyFill="1" applyAlignment="1">
      <alignment horizontal="center" vertical="center"/>
      <protection/>
    </xf>
    <xf numFmtId="3" fontId="13" fillId="36" borderId="0" xfId="55" applyNumberFormat="1" applyFont="1" applyFill="1" applyBorder="1" applyAlignment="1">
      <alignment horizontal="center" vertical="center" wrapText="1"/>
      <protection/>
    </xf>
    <xf numFmtId="0" fontId="11" fillId="0" borderId="0" xfId="54" applyFont="1" applyAlignment="1">
      <alignment horizontal="right"/>
      <protection/>
    </xf>
    <xf numFmtId="14" fontId="11" fillId="0" borderId="0" xfId="54" applyNumberFormat="1" applyFont="1" applyAlignment="1">
      <alignment horizontal="center" vertical="center"/>
      <protection/>
    </xf>
    <xf numFmtId="3" fontId="14" fillId="0" borderId="0" xfId="55" applyNumberFormat="1" applyFont="1" applyBorder="1" applyAlignment="1">
      <alignment horizontal="center" vertical="center" wrapText="1"/>
      <protection/>
    </xf>
    <xf numFmtId="0" fontId="15" fillId="0" borderId="0" xfId="54" applyFont="1" applyFill="1" applyAlignment="1">
      <alignment vertical="center" wrapText="1"/>
      <protection/>
    </xf>
    <xf numFmtId="0" fontId="13" fillId="36" borderId="0" xfId="54" applyFont="1" applyFill="1" applyAlignment="1">
      <alignment horizontal="right"/>
      <protection/>
    </xf>
    <xf numFmtId="0" fontId="13" fillId="35" borderId="0" xfId="54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83" fillId="0" borderId="33" xfId="0" applyFont="1" applyBorder="1" applyAlignment="1">
      <alignment horizontal="center" vertical="center" wrapText="1"/>
    </xf>
    <xf numFmtId="3" fontId="83" fillId="0" borderId="33" xfId="0" applyNumberFormat="1" applyFont="1" applyBorder="1" applyAlignment="1">
      <alignment horizontal="center" vertical="center" wrapText="1"/>
    </xf>
    <xf numFmtId="9" fontId="82" fillId="0" borderId="22" xfId="0" applyNumberFormat="1" applyFont="1" applyFill="1" applyBorder="1" applyAlignment="1">
      <alignment horizontal="center" wrapText="1"/>
    </xf>
    <xf numFmtId="0" fontId="83" fillId="0" borderId="34" xfId="0" applyFont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wrapText="1"/>
    </xf>
    <xf numFmtId="0" fontId="82" fillId="0" borderId="10" xfId="0" applyFont="1" applyFill="1" applyBorder="1" applyAlignment="1">
      <alignment horizontal="center" vertical="center" wrapText="1"/>
    </xf>
    <xf numFmtId="3" fontId="82" fillId="0" borderId="10" xfId="0" applyNumberFormat="1" applyFont="1" applyBorder="1" applyAlignment="1">
      <alignment horizontal="center" vertical="center"/>
    </xf>
    <xf numFmtId="0" fontId="82" fillId="0" borderId="0" xfId="0" applyFont="1" applyBorder="1" applyAlignment="1">
      <alignment/>
    </xf>
    <xf numFmtId="0" fontId="82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/>
    </xf>
    <xf numFmtId="3" fontId="82" fillId="0" borderId="35" xfId="0" applyNumberFormat="1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2" fillId="0" borderId="36" xfId="0" applyFont="1" applyFill="1" applyBorder="1" applyAlignment="1">
      <alignment horizontal="center" vertical="center" wrapText="1"/>
    </xf>
    <xf numFmtId="3" fontId="82" fillId="0" borderId="36" xfId="0" applyNumberFormat="1" applyFont="1" applyBorder="1" applyAlignment="1">
      <alignment horizontal="center" vertical="center"/>
    </xf>
    <xf numFmtId="0" fontId="82" fillId="0" borderId="27" xfId="0" applyFont="1" applyBorder="1" applyAlignment="1">
      <alignment/>
    </xf>
    <xf numFmtId="0" fontId="82" fillId="0" borderId="27" xfId="0" applyFont="1" applyBorder="1" applyAlignment="1">
      <alignment horizontal="center" vertical="center"/>
    </xf>
    <xf numFmtId="0" fontId="82" fillId="0" borderId="28" xfId="0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77" fillId="0" borderId="10" xfId="0" applyNumberFormat="1" applyFont="1" applyFill="1" applyBorder="1" applyAlignment="1">
      <alignment wrapText="1"/>
    </xf>
    <xf numFmtId="3" fontId="77" fillId="0" borderId="10" xfId="0" applyNumberFormat="1" applyFont="1" applyFill="1" applyBorder="1" applyAlignment="1">
      <alignment horizontal="center" wrapText="1"/>
    </xf>
    <xf numFmtId="3" fontId="77" fillId="0" borderId="10" xfId="0" applyNumberFormat="1" applyFont="1" applyFill="1" applyBorder="1" applyAlignment="1">
      <alignment horizontal="right" vertical="center"/>
    </xf>
    <xf numFmtId="0" fontId="78" fillId="0" borderId="36" xfId="0" applyFont="1" applyFill="1" applyBorder="1" applyAlignment="1">
      <alignment horizontal="center"/>
    </xf>
    <xf numFmtId="3" fontId="78" fillId="0" borderId="36" xfId="0" applyNumberFormat="1" applyFont="1" applyFill="1" applyBorder="1" applyAlignment="1">
      <alignment/>
    </xf>
    <xf numFmtId="3" fontId="77" fillId="0" borderId="36" xfId="0" applyNumberFormat="1" applyFont="1" applyFill="1" applyBorder="1" applyAlignment="1">
      <alignment/>
    </xf>
    <xf numFmtId="3" fontId="77" fillId="0" borderId="36" xfId="0" applyNumberFormat="1" applyFont="1" applyFill="1" applyBorder="1" applyAlignment="1">
      <alignment horizontal="right" vertical="center"/>
    </xf>
    <xf numFmtId="3" fontId="77" fillId="0" borderId="36" xfId="0" applyNumberFormat="1" applyFont="1" applyFill="1" applyBorder="1" applyAlignment="1">
      <alignment horizontal="center"/>
    </xf>
    <xf numFmtId="0" fontId="79" fillId="0" borderId="37" xfId="0" applyFont="1" applyFill="1" applyBorder="1" applyAlignment="1">
      <alignment horizontal="center"/>
    </xf>
    <xf numFmtId="3" fontId="77" fillId="0" borderId="38" xfId="0" applyNumberFormat="1" applyFont="1" applyFill="1" applyBorder="1" applyAlignment="1">
      <alignment/>
    </xf>
    <xf numFmtId="172" fontId="77" fillId="0" borderId="38" xfId="0" applyNumberFormat="1" applyFont="1" applyFill="1" applyBorder="1" applyAlignment="1">
      <alignment wrapText="1"/>
    </xf>
    <xf numFmtId="3" fontId="77" fillId="0" borderId="38" xfId="0" applyNumberFormat="1" applyFont="1" applyFill="1" applyBorder="1" applyAlignment="1">
      <alignment wrapText="1"/>
    </xf>
    <xf numFmtId="3" fontId="77" fillId="0" borderId="12" xfId="0" applyNumberFormat="1" applyFont="1" applyFill="1" applyBorder="1" applyAlignment="1">
      <alignment/>
    </xf>
    <xf numFmtId="3" fontId="78" fillId="0" borderId="12" xfId="0" applyNumberFormat="1" applyFont="1" applyFill="1" applyBorder="1" applyAlignment="1">
      <alignment/>
    </xf>
    <xf numFmtId="3" fontId="78" fillId="0" borderId="39" xfId="0" applyNumberFormat="1" applyFont="1" applyFill="1" applyBorder="1" applyAlignment="1">
      <alignment/>
    </xf>
    <xf numFmtId="0" fontId="78" fillId="0" borderId="40" xfId="0" applyFont="1" applyFill="1" applyBorder="1" applyAlignment="1">
      <alignment horizontal="center"/>
    </xf>
    <xf numFmtId="0" fontId="82" fillId="0" borderId="18" xfId="0" applyFont="1" applyFill="1" applyBorder="1" applyAlignment="1">
      <alignment horizontal="center" vertical="center" wrapText="1" shrinkToFit="1"/>
    </xf>
    <xf numFmtId="0" fontId="78" fillId="0" borderId="20" xfId="0" applyFont="1" applyFill="1" applyBorder="1" applyAlignment="1">
      <alignment/>
    </xf>
    <xf numFmtId="3" fontId="77" fillId="0" borderId="39" xfId="0" applyNumberFormat="1" applyFont="1" applyFill="1" applyBorder="1" applyAlignment="1">
      <alignment/>
    </xf>
    <xf numFmtId="0" fontId="80" fillId="0" borderId="30" xfId="0" applyFont="1" applyFill="1" applyBorder="1" applyAlignment="1">
      <alignment horizontal="center" vertical="center" wrapText="1" shrinkToFit="1"/>
    </xf>
    <xf numFmtId="0" fontId="78" fillId="0" borderId="41" xfId="0" applyFont="1" applyFill="1" applyBorder="1" applyAlignment="1">
      <alignment horizontal="center"/>
    </xf>
    <xf numFmtId="3" fontId="78" fillId="0" borderId="19" xfId="0" applyNumberFormat="1" applyFont="1" applyFill="1" applyBorder="1" applyAlignment="1">
      <alignment horizontal="center"/>
    </xf>
    <xf numFmtId="3" fontId="77" fillId="0" borderId="42" xfId="0" applyNumberFormat="1" applyFont="1" applyFill="1" applyBorder="1" applyAlignment="1">
      <alignment/>
    </xf>
    <xf numFmtId="0" fontId="78" fillId="0" borderId="11" xfId="0" applyFont="1" applyFill="1" applyBorder="1" applyAlignment="1">
      <alignment horizontal="center" vertical="center"/>
    </xf>
    <xf numFmtId="0" fontId="78" fillId="0" borderId="40" xfId="0" applyFont="1" applyFill="1" applyBorder="1" applyAlignment="1">
      <alignment horizontal="center" vertical="center"/>
    </xf>
    <xf numFmtId="3" fontId="77" fillId="0" borderId="12" xfId="0" applyNumberFormat="1" applyFont="1" applyFill="1" applyBorder="1" applyAlignment="1">
      <alignment horizontal="right" vertical="center"/>
    </xf>
    <xf numFmtId="3" fontId="77" fillId="0" borderId="39" xfId="0" applyNumberFormat="1" applyFont="1" applyFill="1" applyBorder="1" applyAlignment="1">
      <alignment horizontal="right" vertical="center"/>
    </xf>
    <xf numFmtId="172" fontId="77" fillId="0" borderId="42" xfId="0" applyNumberFormat="1" applyFont="1" applyFill="1" applyBorder="1" applyAlignment="1">
      <alignment wrapText="1"/>
    </xf>
    <xf numFmtId="172" fontId="77" fillId="0" borderId="12" xfId="0" applyNumberFormat="1" applyFont="1" applyFill="1" applyBorder="1" applyAlignment="1">
      <alignment wrapText="1"/>
    </xf>
    <xf numFmtId="3" fontId="77" fillId="0" borderId="12" xfId="0" applyNumberFormat="1" applyFont="1" applyFill="1" applyBorder="1" applyAlignment="1">
      <alignment horizontal="center" wrapText="1"/>
    </xf>
    <xf numFmtId="3" fontId="77" fillId="0" borderId="39" xfId="0" applyNumberFormat="1" applyFont="1" applyFill="1" applyBorder="1" applyAlignment="1">
      <alignment horizontal="center" wrapText="1"/>
    </xf>
    <xf numFmtId="172" fontId="77" fillId="0" borderId="41" xfId="0" applyNumberFormat="1" applyFont="1" applyFill="1" applyBorder="1" applyAlignment="1">
      <alignment wrapText="1"/>
    </xf>
    <xf numFmtId="3" fontId="78" fillId="0" borderId="20" xfId="0" applyNumberFormat="1" applyFont="1" applyFill="1" applyBorder="1" applyAlignment="1">
      <alignment horizontal="center"/>
    </xf>
    <xf numFmtId="3" fontId="77" fillId="0" borderId="42" xfId="0" applyNumberFormat="1" applyFont="1" applyFill="1" applyBorder="1" applyAlignment="1">
      <alignment wrapText="1"/>
    </xf>
    <xf numFmtId="0" fontId="79" fillId="0" borderId="43" xfId="0" applyFont="1" applyFill="1" applyBorder="1" applyAlignment="1">
      <alignment horizontal="center"/>
    </xf>
    <xf numFmtId="0" fontId="79" fillId="0" borderId="44" xfId="0" applyFont="1" applyFill="1" applyBorder="1" applyAlignment="1">
      <alignment horizontal="center"/>
    </xf>
    <xf numFmtId="3" fontId="80" fillId="0" borderId="18" xfId="0" applyNumberFormat="1" applyFont="1" applyFill="1" applyBorder="1" applyAlignment="1">
      <alignment horizontal="center" vertical="center" wrapText="1" shrinkToFit="1"/>
    </xf>
    <xf numFmtId="3" fontId="77" fillId="0" borderId="19" xfId="0" applyNumberFormat="1" applyFont="1" applyFill="1" applyBorder="1" applyAlignment="1">
      <alignment wrapText="1"/>
    </xf>
    <xf numFmtId="0" fontId="76" fillId="0" borderId="40" xfId="0" applyFont="1" applyFill="1" applyBorder="1" applyAlignment="1">
      <alignment horizontal="center"/>
    </xf>
    <xf numFmtId="0" fontId="84" fillId="0" borderId="16" xfId="0" applyFont="1" applyFill="1" applyBorder="1" applyAlignment="1">
      <alignment horizontal="center" vertical="center" wrapText="1" shrinkToFit="1"/>
    </xf>
    <xf numFmtId="0" fontId="85" fillId="0" borderId="17" xfId="43" applyFont="1" applyFill="1" applyBorder="1" applyAlignment="1">
      <alignment horizontal="center" vertical="center" wrapText="1" shrinkToFit="1"/>
    </xf>
    <xf numFmtId="0" fontId="84" fillId="0" borderId="17" xfId="0" applyFont="1" applyFill="1" applyBorder="1" applyAlignment="1">
      <alignment horizontal="center" vertical="center" wrapText="1" shrinkToFit="1"/>
    </xf>
    <xf numFmtId="3" fontId="84" fillId="0" borderId="29" xfId="0" applyNumberFormat="1" applyFont="1" applyFill="1" applyBorder="1" applyAlignment="1">
      <alignment horizontal="center" vertical="center" wrapText="1" shrinkToFit="1"/>
    </xf>
    <xf numFmtId="0" fontId="86" fillId="0" borderId="32" xfId="0" applyFont="1" applyFill="1" applyBorder="1" applyAlignment="1">
      <alignment horizontal="center" vertical="center" wrapText="1" shrinkToFit="1"/>
    </xf>
    <xf numFmtId="0" fontId="85" fillId="0" borderId="30" xfId="43" applyFont="1" applyFill="1" applyBorder="1" applyAlignment="1">
      <alignment horizontal="center" vertical="center" wrapText="1" shrinkToFit="1"/>
    </xf>
    <xf numFmtId="0" fontId="84" fillId="0" borderId="31" xfId="0" applyFont="1" applyFill="1" applyBorder="1" applyAlignment="1">
      <alignment horizontal="center" vertical="center" wrapText="1" shrinkToFit="1"/>
    </xf>
    <xf numFmtId="3" fontId="17" fillId="33" borderId="32" xfId="33" applyNumberFormat="1" applyFont="1" applyFill="1" applyBorder="1" applyAlignment="1">
      <alignment horizontal="center" vertical="center"/>
      <protection/>
    </xf>
    <xf numFmtId="0" fontId="7" fillId="33" borderId="0" xfId="33" applyFont="1" applyFill="1" applyAlignment="1">
      <alignment horizontal="right" vertical="center"/>
      <protection/>
    </xf>
    <xf numFmtId="3" fontId="7" fillId="33" borderId="0" xfId="33" applyNumberFormat="1" applyFont="1" applyFill="1" applyBorder="1" applyAlignment="1">
      <alignment horizontal="center" vertical="center"/>
      <protection/>
    </xf>
    <xf numFmtId="3" fontId="7" fillId="33" borderId="0" xfId="33" applyNumberFormat="1" applyFont="1" applyFill="1" applyAlignment="1">
      <alignment horizontal="center" vertical="center"/>
      <protection/>
    </xf>
    <xf numFmtId="3" fontId="7" fillId="33" borderId="45" xfId="33" applyNumberFormat="1" applyFont="1" applyFill="1" applyBorder="1" applyAlignment="1">
      <alignment horizontal="center" vertical="center"/>
      <protection/>
    </xf>
    <xf numFmtId="3" fontId="7" fillId="33" borderId="32" xfId="33" applyNumberFormat="1" applyFont="1" applyFill="1" applyBorder="1" applyAlignment="1">
      <alignment horizontal="center" vertical="center"/>
      <protection/>
    </xf>
    <xf numFmtId="14" fontId="7" fillId="33" borderId="0" xfId="33" applyNumberFormat="1" applyFont="1" applyFill="1" applyBorder="1" applyAlignment="1">
      <alignment horizontal="center" vertical="center" wrapText="1"/>
      <protection/>
    </xf>
    <xf numFmtId="3" fontId="17" fillId="33" borderId="22" xfId="33" applyNumberFormat="1" applyFont="1" applyFill="1" applyBorder="1" applyAlignment="1">
      <alignment horizontal="center" vertical="center"/>
      <protection/>
    </xf>
    <xf numFmtId="3" fontId="19" fillId="33" borderId="22" xfId="33" applyNumberFormat="1" applyFont="1" applyFill="1" applyBorder="1" applyAlignment="1">
      <alignment horizontal="center"/>
      <protection/>
    </xf>
    <xf numFmtId="14" fontId="17" fillId="33" borderId="27" xfId="33" applyNumberFormat="1" applyFont="1" applyFill="1" applyBorder="1" applyAlignment="1">
      <alignment horizontal="center" vertical="center" wrapText="1"/>
      <protection/>
    </xf>
    <xf numFmtId="3" fontId="17" fillId="33" borderId="27" xfId="33" applyNumberFormat="1" applyFont="1" applyFill="1" applyBorder="1" applyAlignment="1">
      <alignment horizontal="center" vertical="center"/>
      <protection/>
    </xf>
    <xf numFmtId="3" fontId="19" fillId="33" borderId="27" xfId="33" applyNumberFormat="1" applyFont="1" applyFill="1" applyBorder="1" applyAlignment="1">
      <alignment horizontal="center"/>
      <protection/>
    </xf>
    <xf numFmtId="0" fontId="9" fillId="33" borderId="0" xfId="33" applyFont="1" applyFill="1" applyBorder="1" applyAlignment="1">
      <alignment horizontal="center" vertical="center" wrapText="1"/>
      <protection/>
    </xf>
    <xf numFmtId="0" fontId="18" fillId="0" borderId="0" xfId="56" applyFont="1" applyAlignment="1">
      <alignment horizontal="center" vertical="center"/>
      <protection/>
    </xf>
    <xf numFmtId="0" fontId="87" fillId="0" borderId="24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7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7" fillId="0" borderId="24" xfId="0" applyFont="1" applyFill="1" applyBorder="1" applyAlignment="1">
      <alignment horizontal="center" vertical="center" wrapText="1" shrinkToFit="1"/>
    </xf>
    <xf numFmtId="0" fontId="88" fillId="0" borderId="0" xfId="0" applyFont="1" applyFill="1" applyBorder="1" applyAlignment="1">
      <alignment horizontal="center" vertical="center" wrapText="1" shrinkToFit="1"/>
    </xf>
    <xf numFmtId="0" fontId="88" fillId="0" borderId="25" xfId="0" applyFont="1" applyFill="1" applyBorder="1" applyAlignment="1">
      <alignment horizontal="center" vertical="center" wrapText="1" shrinkToFit="1"/>
    </xf>
    <xf numFmtId="0" fontId="7" fillId="33" borderId="0" xfId="33" applyFont="1" applyFill="1" applyAlignment="1">
      <alignment horizontal="right" vertical="center"/>
      <protection/>
    </xf>
    <xf numFmtId="0" fontId="89" fillId="32" borderId="0" xfId="54" applyFont="1" applyFill="1" applyBorder="1" applyAlignment="1">
      <alignment horizontal="center" vertical="center" wrapText="1"/>
      <protection/>
    </xf>
    <xf numFmtId="0" fontId="89" fillId="32" borderId="0" xfId="33" applyFont="1" applyFill="1" applyBorder="1" applyAlignment="1">
      <alignment horizontal="center" vertical="center" wrapText="1"/>
      <protection/>
    </xf>
    <xf numFmtId="0" fontId="90" fillId="32" borderId="0" xfId="43" applyFont="1" applyFill="1" applyBorder="1" applyAlignment="1">
      <alignment horizontal="center" vertical="center" wrapText="1"/>
    </xf>
    <xf numFmtId="0" fontId="91" fillId="32" borderId="0" xfId="33" applyFont="1" applyFill="1" applyBorder="1" applyAlignment="1">
      <alignment horizontal="center" vertical="center" wrapText="1"/>
      <protection/>
    </xf>
    <xf numFmtId="0" fontId="83" fillId="0" borderId="46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2" fillId="0" borderId="33" xfId="0" applyFont="1" applyBorder="1" applyAlignment="1">
      <alignment horizontal="center" vertical="center" wrapText="1"/>
    </xf>
    <xf numFmtId="0" fontId="92" fillId="0" borderId="13" xfId="0" applyFont="1" applyBorder="1" applyAlignment="1">
      <alignment horizontal="left" vertical="center" wrapText="1"/>
    </xf>
    <xf numFmtId="0" fontId="92" fillId="0" borderId="10" xfId="0" applyFont="1" applyBorder="1" applyAlignment="1">
      <alignment horizontal="left" vertical="center" wrapText="1"/>
    </xf>
    <xf numFmtId="0" fontId="80" fillId="0" borderId="13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80" fillId="0" borderId="47" xfId="0" applyFont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0" fontId="92" fillId="0" borderId="15" xfId="0" applyFont="1" applyBorder="1" applyAlignment="1">
      <alignment horizontal="left" vertical="center" wrapText="1"/>
    </xf>
    <xf numFmtId="0" fontId="92" fillId="0" borderId="36" xfId="0" applyFont="1" applyBorder="1" applyAlignment="1">
      <alignment horizontal="left" vertical="center" wrapText="1"/>
    </xf>
    <xf numFmtId="0" fontId="13" fillId="36" borderId="0" xfId="54" applyFont="1" applyFill="1" applyAlignment="1">
      <alignment horizontal="right"/>
      <protection/>
    </xf>
    <xf numFmtId="0" fontId="13" fillId="36" borderId="0" xfId="54" applyFont="1" applyFill="1" applyAlignment="1">
      <alignment horizontal="center" vertical="center" wrapText="1"/>
      <protection/>
    </xf>
    <xf numFmtId="0" fontId="13" fillId="36" borderId="0" xfId="54" applyFont="1" applyFill="1" applyAlignment="1">
      <alignment vertical="center" wrapText="1"/>
      <protection/>
    </xf>
    <xf numFmtId="0" fontId="89" fillId="34" borderId="0" xfId="54" applyFont="1" applyFill="1" applyAlignment="1">
      <alignment horizontal="center"/>
      <protection/>
    </xf>
    <xf numFmtId="0" fontId="93" fillId="34" borderId="0" xfId="43" applyFont="1" applyFill="1" applyAlignment="1">
      <alignment horizontal="center"/>
    </xf>
    <xf numFmtId="0" fontId="94" fillId="34" borderId="0" xfId="54" applyFont="1" applyFill="1" applyAlignment="1">
      <alignment horizontal="center"/>
      <protection/>
    </xf>
    <xf numFmtId="0" fontId="12" fillId="0" borderId="0" xfId="54" applyFont="1" applyAlignment="1">
      <alignment horizontal="center"/>
      <protection/>
    </xf>
    <xf numFmtId="0" fontId="6" fillId="0" borderId="48" xfId="0" applyFont="1" applyBorder="1" applyAlignment="1">
      <alignment horizontal="right" vertical="center" wrapText="1" shrinkToFit="1"/>
    </xf>
    <xf numFmtId="0" fontId="0" fillId="0" borderId="22" xfId="0" applyBorder="1" applyAlignment="1">
      <alignment horizontal="right"/>
    </xf>
    <xf numFmtId="0" fontId="0" fillId="0" borderId="49" xfId="0" applyBorder="1" applyAlignment="1">
      <alignment horizontal="right"/>
    </xf>
    <xf numFmtId="0" fontId="76" fillId="0" borderId="50" xfId="0" applyFont="1" applyFill="1" applyBorder="1" applyAlignment="1">
      <alignment horizontal="center" vertical="center"/>
    </xf>
    <xf numFmtId="0" fontId="76" fillId="0" borderId="38" xfId="0" applyFont="1" applyFill="1" applyBorder="1" applyAlignment="1">
      <alignment horizontal="center" vertical="center"/>
    </xf>
    <xf numFmtId="3" fontId="77" fillId="0" borderId="50" xfId="0" applyNumberFormat="1" applyFont="1" applyFill="1" applyBorder="1" applyAlignment="1">
      <alignment horizontal="center" vertical="center"/>
    </xf>
    <xf numFmtId="3" fontId="77" fillId="0" borderId="38" xfId="0" applyNumberFormat="1" applyFont="1" applyFill="1" applyBorder="1" applyAlignment="1">
      <alignment horizontal="center" vertical="center"/>
    </xf>
    <xf numFmtId="0" fontId="82" fillId="0" borderId="50" xfId="0" applyFont="1" applyFill="1" applyBorder="1" applyAlignment="1">
      <alignment horizontal="center" vertical="center"/>
    </xf>
    <xf numFmtId="0" fontId="82" fillId="0" borderId="38" xfId="0" applyFont="1" applyFill="1" applyBorder="1" applyAlignment="1">
      <alignment horizontal="center" vertical="center"/>
    </xf>
    <xf numFmtId="3" fontId="77" fillId="0" borderId="51" xfId="0" applyNumberFormat="1" applyFont="1" applyFill="1" applyBorder="1" applyAlignment="1">
      <alignment horizontal="center" vertical="center"/>
    </xf>
    <xf numFmtId="0" fontId="82" fillId="0" borderId="51" xfId="0" applyFont="1" applyFill="1" applyBorder="1" applyAlignment="1">
      <alignment horizontal="center" vertical="center"/>
    </xf>
    <xf numFmtId="0" fontId="82" fillId="0" borderId="42" xfId="0" applyFont="1" applyFill="1" applyBorder="1" applyAlignment="1">
      <alignment horizontal="center" vertical="center"/>
    </xf>
    <xf numFmtId="0" fontId="76" fillId="0" borderId="52" xfId="0" applyFont="1" applyFill="1" applyBorder="1" applyAlignment="1">
      <alignment horizontal="center" vertical="center"/>
    </xf>
    <xf numFmtId="0" fontId="76" fillId="0" borderId="41" xfId="0" applyFont="1" applyFill="1" applyBorder="1" applyAlignment="1">
      <alignment horizontal="center" vertical="center"/>
    </xf>
    <xf numFmtId="3" fontId="77" fillId="0" borderId="42" xfId="0" applyNumberFormat="1" applyFont="1" applyFill="1" applyBorder="1" applyAlignment="1">
      <alignment horizontal="center" vertical="center"/>
    </xf>
    <xf numFmtId="0" fontId="76" fillId="0" borderId="53" xfId="0" applyFont="1" applyFill="1" applyBorder="1" applyAlignment="1">
      <alignment horizontal="center" vertical="center"/>
    </xf>
    <xf numFmtId="3" fontId="77" fillId="0" borderId="53" xfId="0" applyNumberFormat="1" applyFont="1" applyFill="1" applyBorder="1" applyAlignment="1">
      <alignment horizontal="center" vertical="center"/>
    </xf>
    <xf numFmtId="3" fontId="77" fillId="0" borderId="54" xfId="0" applyNumberFormat="1" applyFont="1" applyFill="1" applyBorder="1" applyAlignment="1">
      <alignment horizontal="center" vertical="center"/>
    </xf>
    <xf numFmtId="0" fontId="76" fillId="0" borderId="55" xfId="0" applyFont="1" applyFill="1" applyBorder="1" applyAlignment="1">
      <alignment horizontal="center" vertical="center"/>
    </xf>
    <xf numFmtId="3" fontId="77" fillId="0" borderId="53" xfId="0" applyNumberFormat="1" applyFont="1" applyFill="1" applyBorder="1" applyAlignment="1">
      <alignment horizontal="center" vertical="center" wrapText="1"/>
    </xf>
    <xf numFmtId="3" fontId="77" fillId="0" borderId="50" xfId="0" applyNumberFormat="1" applyFont="1" applyFill="1" applyBorder="1" applyAlignment="1">
      <alignment horizontal="center" vertical="center" wrapText="1"/>
    </xf>
    <xf numFmtId="3" fontId="77" fillId="0" borderId="38" xfId="0" applyNumberFormat="1" applyFont="1" applyFill="1" applyBorder="1" applyAlignment="1">
      <alignment horizontal="center" vertical="center" wrapText="1"/>
    </xf>
    <xf numFmtId="3" fontId="77" fillId="0" borderId="54" xfId="0" applyNumberFormat="1" applyFont="1" applyFill="1" applyBorder="1" applyAlignment="1">
      <alignment horizontal="center" vertical="center" wrapText="1"/>
    </xf>
    <xf numFmtId="3" fontId="77" fillId="0" borderId="51" xfId="0" applyNumberFormat="1" applyFont="1" applyFill="1" applyBorder="1" applyAlignment="1">
      <alignment horizontal="center" vertical="center" wrapText="1"/>
    </xf>
    <xf numFmtId="3" fontId="77" fillId="0" borderId="42" xfId="0" applyNumberFormat="1" applyFont="1" applyFill="1" applyBorder="1" applyAlignment="1">
      <alignment horizontal="center" vertical="center" wrapText="1"/>
    </xf>
    <xf numFmtId="3" fontId="78" fillId="0" borderId="53" xfId="0" applyNumberFormat="1" applyFont="1" applyFill="1" applyBorder="1" applyAlignment="1">
      <alignment horizontal="center" vertical="center"/>
    </xf>
    <xf numFmtId="0" fontId="78" fillId="0" borderId="38" xfId="0" applyFont="1" applyFill="1" applyBorder="1" applyAlignment="1">
      <alignment horizontal="center" vertical="center"/>
    </xf>
    <xf numFmtId="0" fontId="77" fillId="0" borderId="54" xfId="0" applyFont="1" applyFill="1" applyBorder="1" applyAlignment="1">
      <alignment horizontal="center" vertical="center"/>
    </xf>
    <xf numFmtId="0" fontId="77" fillId="0" borderId="42" xfId="0" applyFont="1" applyFill="1" applyBorder="1" applyAlignment="1">
      <alignment horizontal="center" vertical="center"/>
    </xf>
    <xf numFmtId="0" fontId="17" fillId="33" borderId="21" xfId="33" applyFont="1" applyFill="1" applyBorder="1" applyAlignment="1">
      <alignment horizontal="right" vertical="center"/>
      <protection/>
    </xf>
    <xf numFmtId="0" fontId="17" fillId="33" borderId="22" xfId="33" applyFont="1" applyFill="1" applyBorder="1" applyAlignment="1">
      <alignment horizontal="right" vertical="center"/>
      <protection/>
    </xf>
    <xf numFmtId="0" fontId="17" fillId="33" borderId="22" xfId="33" applyFont="1" applyFill="1" applyBorder="1" applyAlignment="1">
      <alignment horizontal="center" vertical="center" wrapText="1"/>
      <protection/>
    </xf>
    <xf numFmtId="0" fontId="17" fillId="33" borderId="23" xfId="33" applyFont="1" applyFill="1" applyBorder="1" applyAlignment="1">
      <alignment horizontal="center" vertical="center" wrapText="1"/>
      <protection/>
    </xf>
    <xf numFmtId="0" fontId="17" fillId="33" borderId="27" xfId="33" applyFont="1" applyFill="1" applyBorder="1" applyAlignment="1">
      <alignment horizontal="center" vertical="center" wrapText="1"/>
      <protection/>
    </xf>
    <xf numFmtId="0" fontId="17" fillId="33" borderId="28" xfId="33" applyFont="1" applyFill="1" applyBorder="1" applyAlignment="1">
      <alignment horizontal="center" vertical="center" wrapText="1"/>
      <protection/>
    </xf>
    <xf numFmtId="0" fontId="17" fillId="33" borderId="26" xfId="33" applyFont="1" applyFill="1" applyBorder="1" applyAlignment="1">
      <alignment horizontal="right" vertical="center"/>
      <protection/>
    </xf>
    <xf numFmtId="0" fontId="17" fillId="33" borderId="27" xfId="33" applyFont="1" applyFill="1" applyBorder="1" applyAlignment="1">
      <alignment horizontal="right" vertical="center"/>
      <protection/>
    </xf>
    <xf numFmtId="0" fontId="9" fillId="0" borderId="0" xfId="56" applyFont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66675</xdr:rowOff>
    </xdr:from>
    <xdr:to>
      <xdr:col>5</xdr:col>
      <xdr:colOff>161925</xdr:colOff>
      <xdr:row>4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66675"/>
          <a:ext cx="39528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 editAs="oneCell">
    <xdr:from>
      <xdr:col>1</xdr:col>
      <xdr:colOff>1304925</xdr:colOff>
      <xdr:row>6</xdr:row>
      <xdr:rowOff>19050</xdr:rowOff>
    </xdr:from>
    <xdr:to>
      <xdr:col>4</xdr:col>
      <xdr:colOff>723900</xdr:colOff>
      <xdr:row>7</xdr:row>
      <xdr:rowOff>9525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1590675"/>
          <a:ext cx="1714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6</xdr:row>
      <xdr:rowOff>19050</xdr:rowOff>
    </xdr:from>
    <xdr:to>
      <xdr:col>9</xdr:col>
      <xdr:colOff>238125</xdr:colOff>
      <xdr:row>7</xdr:row>
      <xdr:rowOff>28575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86350" y="1590675"/>
          <a:ext cx="1809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581025</xdr:colOff>
      <xdr:row>6</xdr:row>
      <xdr:rowOff>0</xdr:rowOff>
    </xdr:from>
    <xdr:to>
      <xdr:col>14</xdr:col>
      <xdr:colOff>9525</xdr:colOff>
      <xdr:row>7</xdr:row>
      <xdr:rowOff>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58200" y="1571625"/>
          <a:ext cx="1743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247650</xdr:colOff>
      <xdr:row>6</xdr:row>
      <xdr:rowOff>19050</xdr:rowOff>
    </xdr:from>
    <xdr:to>
      <xdr:col>16</xdr:col>
      <xdr:colOff>1990725</xdr:colOff>
      <xdr:row>7</xdr:row>
      <xdr:rowOff>9525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544300" y="1590675"/>
          <a:ext cx="17430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133350</xdr:colOff>
      <xdr:row>6</xdr:row>
      <xdr:rowOff>0</xdr:rowOff>
    </xdr:from>
    <xdr:to>
      <xdr:col>21</xdr:col>
      <xdr:colOff>1924050</xdr:colOff>
      <xdr:row>7</xdr:row>
      <xdr:rowOff>28575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001875" y="1571625"/>
          <a:ext cx="17907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114300</xdr:rowOff>
    </xdr:from>
    <xdr:to>
      <xdr:col>2</xdr:col>
      <xdr:colOff>1019175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14300"/>
          <a:ext cx="35909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66675</xdr:rowOff>
    </xdr:from>
    <xdr:to>
      <xdr:col>5</xdr:col>
      <xdr:colOff>161925</xdr:colOff>
      <xdr:row>4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66675"/>
          <a:ext cx="312420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 editAs="oneCell">
    <xdr:from>
      <xdr:col>4</xdr:col>
      <xdr:colOff>981075</xdr:colOff>
      <xdr:row>6</xdr:row>
      <xdr:rowOff>0</xdr:rowOff>
    </xdr:from>
    <xdr:to>
      <xdr:col>9</xdr:col>
      <xdr:colOff>180975</xdr:colOff>
      <xdr:row>7</xdr:row>
      <xdr:rowOff>19050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190625"/>
          <a:ext cx="22669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6</xdr:row>
      <xdr:rowOff>19050</xdr:rowOff>
    </xdr:from>
    <xdr:to>
      <xdr:col>14</xdr:col>
      <xdr:colOff>381000</xdr:colOff>
      <xdr:row>7</xdr:row>
      <xdr:rowOff>28575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15125" y="1209675"/>
          <a:ext cx="23336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6</xdr:row>
      <xdr:rowOff>19050</xdr:rowOff>
    </xdr:from>
    <xdr:to>
      <xdr:col>19</xdr:col>
      <xdr:colOff>523875</xdr:colOff>
      <xdr:row>6</xdr:row>
      <xdr:rowOff>1371600</xdr:rowOff>
    </xdr:to>
    <xdr:pic>
      <xdr:nvPicPr>
        <xdr:cNvPr id="4" name="Рисунок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39350" y="1209675"/>
          <a:ext cx="23431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142875</xdr:colOff>
      <xdr:row>5</xdr:row>
      <xdr:rowOff>209550</xdr:rowOff>
    </xdr:from>
    <xdr:to>
      <xdr:col>24</xdr:col>
      <xdr:colOff>142875</xdr:colOff>
      <xdr:row>7</xdr:row>
      <xdr:rowOff>0</xdr:rowOff>
    </xdr:to>
    <xdr:pic>
      <xdr:nvPicPr>
        <xdr:cNvPr id="5" name="Рисунок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63550" y="1171575"/>
          <a:ext cx="23431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142875</xdr:colOff>
      <xdr:row>5</xdr:row>
      <xdr:rowOff>209550</xdr:rowOff>
    </xdr:from>
    <xdr:to>
      <xdr:col>29</xdr:col>
      <xdr:colOff>190500</xdr:colOff>
      <xdr:row>7</xdr:row>
      <xdr:rowOff>47625</xdr:rowOff>
    </xdr:to>
    <xdr:pic>
      <xdr:nvPicPr>
        <xdr:cNvPr id="6" name="Рисунок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354425" y="1171575"/>
          <a:ext cx="23907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hprivod.ru/katalog/preobrazovateli-chastoty/siemens/micromaster-420.html" TargetMode="External" /><Relationship Id="rId2" Type="http://schemas.openxmlformats.org/officeDocument/2006/relationships/hyperlink" Target="http://tehprivod.ru/katalog/preobrazovateli-chastoty/siemens/micromaster-430.html" TargetMode="External" /><Relationship Id="rId3" Type="http://schemas.openxmlformats.org/officeDocument/2006/relationships/hyperlink" Target="http://tehprivod.ru/katalog/preobrazovateli-chastoty/siemens/micromaster-440.html" TargetMode="External" /><Relationship Id="rId4" Type="http://schemas.openxmlformats.org/officeDocument/2006/relationships/hyperlink" Target="http://tehprivod.ru/katalog/preobrazovateli-chastoty/siemens/sinamics-g-110.html" TargetMode="External" /><Relationship Id="rId5" Type="http://schemas.openxmlformats.org/officeDocument/2006/relationships/hyperlink" Target="http://tehprivod.ru/katalog/preobrazovateli-chastoty/prostar/pr6000.html" TargetMode="External" /><Relationship Id="rId6" Type="http://schemas.openxmlformats.org/officeDocument/2006/relationships/hyperlink" Target="http://tehprivod.ru/katalog/preobrazovateli-chastoty/prostar/pr6100.html" TargetMode="External" /><Relationship Id="rId7" Type="http://schemas.openxmlformats.org/officeDocument/2006/relationships/hyperlink" Target="https://tehprivod.ru/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tehprivod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ehprivod.ru/katalog/preobrazovateli-chastoty/optsii/setevye-drosseli.html" TargetMode="External" /><Relationship Id="rId2" Type="http://schemas.openxmlformats.org/officeDocument/2006/relationships/hyperlink" Target="http://tehprivod.ru/katalog/preobrazovateli-chastoty/optsii/motornye-drosseli.html" TargetMode="External" /><Relationship Id="rId3" Type="http://schemas.openxmlformats.org/officeDocument/2006/relationships/hyperlink" Target="http://tehprivod.ru/katalog/preobrazovateli-chastoty/optsii/tormoznye-rezistory/alyuminievye.html" TargetMode="External" /><Relationship Id="rId4" Type="http://schemas.openxmlformats.org/officeDocument/2006/relationships/hyperlink" Target="http://tehprivod.ru/katalog/preobrazovateli-chastoty/optsii/tormoznye-rezistory/keramicheskie.html" TargetMode="External" /><Relationship Id="rId5" Type="http://schemas.openxmlformats.org/officeDocument/2006/relationships/hyperlink" Target="https://tehprivod.ru/" TargetMode="Externa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K59"/>
  <sheetViews>
    <sheetView zoomScale="80" zoomScaleNormal="80" zoomScalePageLayoutView="0" workbookViewId="0" topLeftCell="A1">
      <selection activeCell="AH11" sqref="AH11"/>
    </sheetView>
  </sheetViews>
  <sheetFormatPr defaultColWidth="9.00390625" defaultRowHeight="12.75"/>
  <cols>
    <col min="1" max="1" width="12.125" style="0" customWidth="1"/>
    <col min="2" max="2" width="30.125" style="0" customWidth="1"/>
    <col min="3" max="4" width="24.75390625" style="0" hidden="1" customWidth="1"/>
    <col min="5" max="5" width="16.375" style="2" customWidth="1"/>
    <col min="6" max="6" width="3.375" style="0" customWidth="1"/>
    <col min="7" max="7" width="25.375" style="0" customWidth="1"/>
    <col min="8" max="9" width="23.25390625" style="0" hidden="1" customWidth="1"/>
    <col min="10" max="10" width="12.875" style="2" customWidth="1"/>
    <col min="11" max="11" width="3.125" style="0" customWidth="1"/>
    <col min="12" max="12" width="30.25390625" style="0" customWidth="1"/>
    <col min="13" max="14" width="25.625" style="0" hidden="1" customWidth="1"/>
    <col min="15" max="15" width="11.75390625" style="2" customWidth="1"/>
    <col min="16" max="16" width="2.875" style="0" customWidth="1"/>
    <col min="17" max="17" width="30.875" style="0" customWidth="1"/>
    <col min="18" max="19" width="27.75390625" style="0" hidden="1" customWidth="1"/>
    <col min="20" max="20" width="13.00390625" style="2" customWidth="1"/>
    <col min="21" max="21" width="3.00390625" style="0" customWidth="1"/>
    <col min="22" max="22" width="27.625" style="0" customWidth="1"/>
    <col min="23" max="24" width="27.625" style="0" hidden="1" customWidth="1"/>
    <col min="25" max="25" width="12.125" style="2" customWidth="1"/>
    <col min="26" max="26" width="3.625" style="0" customWidth="1"/>
    <col min="27" max="27" width="28.875" style="0" customWidth="1"/>
    <col min="28" max="29" width="28.875" style="0" hidden="1" customWidth="1"/>
    <col min="30" max="30" width="12.125" style="2" customWidth="1"/>
    <col min="31" max="31" width="3.75390625" style="0" customWidth="1"/>
    <col min="32" max="32" width="14.25390625" style="0" customWidth="1"/>
    <col min="34" max="34" width="14.375" style="0" customWidth="1"/>
    <col min="35" max="39" width="14.25390625" style="3" customWidth="1"/>
    <col min="40" max="41" width="14.25390625" style="0" customWidth="1"/>
  </cols>
  <sheetData>
    <row r="1" spans="1:32" ht="18">
      <c r="A1" s="6"/>
      <c r="B1" s="6"/>
      <c r="C1" s="6"/>
      <c r="D1" s="6"/>
      <c r="E1" s="6"/>
      <c r="F1" s="6"/>
      <c r="G1" s="6"/>
      <c r="H1" s="190" t="s">
        <v>296</v>
      </c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</row>
    <row r="2" spans="1:32" ht="18">
      <c r="A2" s="6"/>
      <c r="B2" s="6"/>
      <c r="C2" s="6"/>
      <c r="D2" s="6"/>
      <c r="E2" s="6"/>
      <c r="F2" s="6"/>
      <c r="G2" s="6"/>
      <c r="H2" s="191" t="s">
        <v>314</v>
      </c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</row>
    <row r="3" spans="1:32" ht="18">
      <c r="A3" s="6"/>
      <c r="B3" s="6"/>
      <c r="C3" s="6"/>
      <c r="D3" s="6"/>
      <c r="E3" s="6"/>
      <c r="F3" s="6"/>
      <c r="G3" s="6"/>
      <c r="H3" s="190" t="s">
        <v>313</v>
      </c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</row>
    <row r="4" spans="1:32" ht="18">
      <c r="A4" s="6"/>
      <c r="B4" s="6"/>
      <c r="C4" s="6"/>
      <c r="D4" s="6"/>
      <c r="E4" s="6"/>
      <c r="F4" s="6"/>
      <c r="G4" s="6"/>
      <c r="H4" s="191" t="s">
        <v>297</v>
      </c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</row>
    <row r="5" spans="1:32" ht="18">
      <c r="A5" s="6"/>
      <c r="B5" s="6"/>
      <c r="C5" s="6"/>
      <c r="D5" s="6"/>
      <c r="E5" s="6"/>
      <c r="F5" s="6"/>
      <c r="G5" s="6"/>
      <c r="H5" s="192" t="s">
        <v>311</v>
      </c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</row>
    <row r="6" spans="1:32" ht="33.75" customHeight="1">
      <c r="A6" s="181" t="s">
        <v>300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</row>
    <row r="7" spans="1:17" ht="96" customHeight="1">
      <c r="A7" s="7"/>
      <c r="B7" s="7"/>
      <c r="C7" s="7"/>
      <c r="D7" s="7"/>
      <c r="E7" s="7"/>
      <c r="F7" s="7"/>
      <c r="G7" s="8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8.75" thickBot="1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7"/>
    </row>
    <row r="9" spans="1:32" ht="18.75" thickBot="1">
      <c r="A9" s="189" t="s">
        <v>211</v>
      </c>
      <c r="B9" s="189"/>
      <c r="C9" s="170"/>
      <c r="D9" s="171"/>
      <c r="E9" s="172">
        <v>60</v>
      </c>
      <c r="F9" s="9"/>
      <c r="G9" s="180" t="s">
        <v>298</v>
      </c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</row>
    <row r="10" spans="1:32" ht="18.75" thickBot="1">
      <c r="A10" s="169"/>
      <c r="B10" s="169" t="s">
        <v>301</v>
      </c>
      <c r="C10" s="170"/>
      <c r="D10" s="171"/>
      <c r="E10" s="173">
        <v>70</v>
      </c>
      <c r="F10" s="9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</row>
    <row r="11" spans="1:32" ht="18">
      <c r="A11" s="189" t="s">
        <v>299</v>
      </c>
      <c r="B11" s="189"/>
      <c r="C11" s="174"/>
      <c r="D11" s="171"/>
      <c r="E11" s="174">
        <v>43054</v>
      </c>
      <c r="F11" s="9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</row>
    <row r="12" spans="1:17" ht="18.75" thickBot="1">
      <c r="A12" s="10"/>
      <c r="B12" s="11"/>
      <c r="C12" s="12"/>
      <c r="D12" s="13"/>
      <c r="E12" s="14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32" ht="46.5" customHeight="1" thickBot="1">
      <c r="A13" s="161" t="s">
        <v>25</v>
      </c>
      <c r="B13" s="162" t="s">
        <v>26</v>
      </c>
      <c r="C13" s="163" t="s">
        <v>147</v>
      </c>
      <c r="D13" s="163" t="s">
        <v>148</v>
      </c>
      <c r="E13" s="164" t="s">
        <v>312</v>
      </c>
      <c r="F13" s="165"/>
      <c r="G13" s="166" t="s">
        <v>109</v>
      </c>
      <c r="H13" s="163" t="s">
        <v>147</v>
      </c>
      <c r="I13" s="163" t="s">
        <v>148</v>
      </c>
      <c r="J13" s="164" t="s">
        <v>312</v>
      </c>
      <c r="K13" s="165"/>
      <c r="L13" s="166" t="s">
        <v>27</v>
      </c>
      <c r="M13" s="163" t="s">
        <v>146</v>
      </c>
      <c r="N13" s="163" t="s">
        <v>149</v>
      </c>
      <c r="O13" s="164" t="s">
        <v>312</v>
      </c>
      <c r="P13" s="165"/>
      <c r="Q13" s="166" t="s">
        <v>28</v>
      </c>
      <c r="R13" s="163" t="s">
        <v>146</v>
      </c>
      <c r="S13" s="163" t="s">
        <v>149</v>
      </c>
      <c r="T13" s="164" t="s">
        <v>312</v>
      </c>
      <c r="U13" s="165"/>
      <c r="V13" s="166" t="s">
        <v>29</v>
      </c>
      <c r="W13" s="163" t="s">
        <v>146</v>
      </c>
      <c r="X13" s="163" t="s">
        <v>149</v>
      </c>
      <c r="Y13" s="164" t="s">
        <v>312</v>
      </c>
      <c r="Z13" s="165"/>
      <c r="AA13" s="166" t="s">
        <v>30</v>
      </c>
      <c r="AB13" s="163" t="s">
        <v>146</v>
      </c>
      <c r="AC13" s="163" t="s">
        <v>149</v>
      </c>
      <c r="AD13" s="164" t="s">
        <v>312</v>
      </c>
      <c r="AE13" s="165"/>
      <c r="AF13" s="167" t="s">
        <v>25</v>
      </c>
    </row>
    <row r="14" spans="1:32" ht="29.25" customHeight="1" thickBot="1">
      <c r="A14" s="186" t="s">
        <v>141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8"/>
    </row>
    <row r="15" spans="1:32" ht="18.75" customHeight="1">
      <c r="A15" s="49">
        <v>0.12</v>
      </c>
      <c r="B15" s="50"/>
      <c r="C15" s="50"/>
      <c r="D15" s="50"/>
      <c r="E15" s="51"/>
      <c r="F15" s="46"/>
      <c r="G15" s="59"/>
      <c r="H15" s="50"/>
      <c r="I15" s="50"/>
      <c r="J15" s="51"/>
      <c r="K15" s="46"/>
      <c r="L15" s="86" t="s">
        <v>31</v>
      </c>
      <c r="M15" s="50">
        <v>8274.800000000001</v>
      </c>
      <c r="N15" s="63">
        <f>E10</f>
        <v>70</v>
      </c>
      <c r="O15" s="64">
        <f>CEILING(M15*N15/75,10)</f>
        <v>7730</v>
      </c>
      <c r="P15" s="72"/>
      <c r="Q15" s="87" t="s">
        <v>32</v>
      </c>
      <c r="R15" s="50">
        <v>11225.2</v>
      </c>
      <c r="S15" s="63">
        <f>E10</f>
        <v>70</v>
      </c>
      <c r="T15" s="65">
        <f>CEILING(R15*S15/75,10)</f>
        <v>10480</v>
      </c>
      <c r="U15" s="72"/>
      <c r="V15" s="74"/>
      <c r="W15" s="75"/>
      <c r="X15" s="75"/>
      <c r="Y15" s="79"/>
      <c r="Z15" s="46"/>
      <c r="AA15" s="86" t="s">
        <v>33</v>
      </c>
      <c r="AB15" s="50">
        <v>14196</v>
      </c>
      <c r="AC15" s="63">
        <f>E10</f>
        <v>70</v>
      </c>
      <c r="AD15" s="64">
        <f>CEILING(AB15*AC15/75,10)</f>
        <v>13250</v>
      </c>
      <c r="AE15" s="72"/>
      <c r="AF15" s="81">
        <v>0.12</v>
      </c>
    </row>
    <row r="16" spans="1:32" ht="18.75" customHeight="1">
      <c r="A16" s="52">
        <v>0.25</v>
      </c>
      <c r="B16" s="34"/>
      <c r="C16" s="34"/>
      <c r="D16" s="34"/>
      <c r="E16" s="53"/>
      <c r="F16" s="47"/>
      <c r="G16" s="85" t="s">
        <v>145</v>
      </c>
      <c r="H16" s="34">
        <v>6591</v>
      </c>
      <c r="I16" s="36">
        <f>E9</f>
        <v>60</v>
      </c>
      <c r="J16" s="54">
        <f>CEILING(H16*I16/60,10)</f>
        <v>6600</v>
      </c>
      <c r="K16" s="47"/>
      <c r="L16" s="85" t="s">
        <v>34</v>
      </c>
      <c r="M16" s="34">
        <v>8932.400000000001</v>
      </c>
      <c r="N16" s="34">
        <f>N15</f>
        <v>70</v>
      </c>
      <c r="O16" s="37">
        <f aca="true" t="shared" si="0" ref="O16:O23">CEILING(M16*N16/75,10)</f>
        <v>8340</v>
      </c>
      <c r="P16" s="47"/>
      <c r="Q16" s="83" t="s">
        <v>35</v>
      </c>
      <c r="R16" s="34">
        <v>12169.5</v>
      </c>
      <c r="S16" s="34">
        <f>S15</f>
        <v>70</v>
      </c>
      <c r="T16" s="66">
        <f aca="true" t="shared" si="1" ref="T16:T23">CEILING(R16*S16/75,10)</f>
        <v>11360</v>
      </c>
      <c r="U16" s="47"/>
      <c r="V16" s="76"/>
      <c r="W16" s="38"/>
      <c r="X16" s="38"/>
      <c r="Y16" s="39"/>
      <c r="Z16" s="47"/>
      <c r="AA16" s="85" t="s">
        <v>36</v>
      </c>
      <c r="AB16" s="34">
        <v>14729</v>
      </c>
      <c r="AC16" s="34">
        <f>AC15</f>
        <v>70</v>
      </c>
      <c r="AD16" s="37">
        <f aca="true" t="shared" si="2" ref="AD16:AD23">CEILING(AB16*AC16/75,10)</f>
        <v>13750</v>
      </c>
      <c r="AE16" s="47"/>
      <c r="AF16" s="82">
        <v>0.25</v>
      </c>
    </row>
    <row r="17" spans="1:32" ht="18.75" customHeight="1">
      <c r="A17" s="52">
        <v>0.4</v>
      </c>
      <c r="B17" s="83" t="s">
        <v>142</v>
      </c>
      <c r="C17" s="34">
        <v>7315.2</v>
      </c>
      <c r="D17" s="36">
        <f>E9</f>
        <v>60</v>
      </c>
      <c r="E17" s="54">
        <f>CEILING(C17*D17/60,10)</f>
        <v>7320</v>
      </c>
      <c r="F17" s="47"/>
      <c r="G17" s="85" t="s">
        <v>110</v>
      </c>
      <c r="H17" s="34">
        <v>7315.2</v>
      </c>
      <c r="I17" s="36">
        <f>E9</f>
        <v>60</v>
      </c>
      <c r="J17" s="54">
        <f>CEILING(E17*1.1,10)</f>
        <v>8060</v>
      </c>
      <c r="K17" s="47"/>
      <c r="L17" s="85" t="s">
        <v>37</v>
      </c>
      <c r="M17" s="34">
        <v>9466.7</v>
      </c>
      <c r="N17" s="34">
        <f aca="true" t="shared" si="3" ref="N17:N23">N16</f>
        <v>70</v>
      </c>
      <c r="O17" s="37">
        <f t="shared" si="0"/>
        <v>8840</v>
      </c>
      <c r="P17" s="47"/>
      <c r="Q17" s="83" t="s">
        <v>38</v>
      </c>
      <c r="R17" s="34">
        <v>12541.900000000001</v>
      </c>
      <c r="S17" s="34">
        <f aca="true" t="shared" si="4" ref="S17:S23">S16</f>
        <v>70</v>
      </c>
      <c r="T17" s="66">
        <f t="shared" si="1"/>
        <v>11710</v>
      </c>
      <c r="U17" s="47"/>
      <c r="V17" s="76"/>
      <c r="W17" s="38"/>
      <c r="X17" s="38"/>
      <c r="Y17" s="39"/>
      <c r="Z17" s="47"/>
      <c r="AA17" s="85" t="s">
        <v>39</v>
      </c>
      <c r="AB17" s="34">
        <v>15782</v>
      </c>
      <c r="AC17" s="34">
        <f aca="true" t="shared" si="5" ref="AC17:AC23">AC16</f>
        <v>70</v>
      </c>
      <c r="AD17" s="37">
        <f t="shared" si="2"/>
        <v>14730</v>
      </c>
      <c r="AE17" s="47"/>
      <c r="AF17" s="82">
        <v>0.4</v>
      </c>
    </row>
    <row r="18" spans="1:32" ht="18.75" customHeight="1">
      <c r="A18" s="52">
        <v>0.55</v>
      </c>
      <c r="B18" s="83"/>
      <c r="C18" s="34"/>
      <c r="D18" s="34"/>
      <c r="E18" s="55"/>
      <c r="F18" s="47"/>
      <c r="G18" s="85"/>
      <c r="H18" s="34"/>
      <c r="I18" s="34"/>
      <c r="J18" s="55"/>
      <c r="K18" s="47"/>
      <c r="L18" s="85" t="s">
        <v>40</v>
      </c>
      <c r="M18" s="34">
        <v>10425.7</v>
      </c>
      <c r="N18" s="34">
        <f t="shared" si="3"/>
        <v>70</v>
      </c>
      <c r="O18" s="37">
        <f t="shared" si="0"/>
        <v>9740</v>
      </c>
      <c r="P18" s="47"/>
      <c r="Q18" s="83" t="s">
        <v>41</v>
      </c>
      <c r="R18" s="34">
        <v>13605.900000000001</v>
      </c>
      <c r="S18" s="34">
        <f t="shared" si="4"/>
        <v>70</v>
      </c>
      <c r="T18" s="66">
        <f t="shared" si="1"/>
        <v>12700</v>
      </c>
      <c r="U18" s="47"/>
      <c r="V18" s="76"/>
      <c r="W18" s="38"/>
      <c r="X18" s="38"/>
      <c r="Y18" s="39"/>
      <c r="Z18" s="47"/>
      <c r="AA18" s="85" t="s">
        <v>42</v>
      </c>
      <c r="AB18" s="34">
        <v>16926</v>
      </c>
      <c r="AC18" s="34">
        <f t="shared" si="5"/>
        <v>70</v>
      </c>
      <c r="AD18" s="37">
        <f t="shared" si="2"/>
        <v>15800</v>
      </c>
      <c r="AE18" s="47"/>
      <c r="AF18" s="82">
        <v>0.55</v>
      </c>
    </row>
    <row r="19" spans="1:32" ht="18.75" customHeight="1">
      <c r="A19" s="52">
        <v>0.75</v>
      </c>
      <c r="B19" s="83" t="s">
        <v>143</v>
      </c>
      <c r="C19" s="34">
        <v>7569.2</v>
      </c>
      <c r="D19" s="36">
        <f>E9</f>
        <v>60</v>
      </c>
      <c r="E19" s="54">
        <f>CEILING(C19*D19/60,10)</f>
        <v>7570</v>
      </c>
      <c r="F19" s="47"/>
      <c r="G19" s="85" t="s">
        <v>111</v>
      </c>
      <c r="H19" s="34">
        <v>7569.2</v>
      </c>
      <c r="I19" s="36">
        <f>E9</f>
        <v>60</v>
      </c>
      <c r="J19" s="54">
        <f>CEILING(E19*1.1,10)</f>
        <v>8330</v>
      </c>
      <c r="K19" s="47"/>
      <c r="L19" s="85" t="s">
        <v>43</v>
      </c>
      <c r="M19" s="34">
        <v>11412.1</v>
      </c>
      <c r="N19" s="34">
        <f t="shared" si="3"/>
        <v>70</v>
      </c>
      <c r="O19" s="37">
        <f t="shared" si="0"/>
        <v>10660</v>
      </c>
      <c r="P19" s="47"/>
      <c r="Q19" s="83" t="s">
        <v>44</v>
      </c>
      <c r="R19" s="34">
        <v>14576.800000000001</v>
      </c>
      <c r="S19" s="34">
        <f t="shared" si="4"/>
        <v>70</v>
      </c>
      <c r="T19" s="66">
        <f t="shared" si="1"/>
        <v>13610</v>
      </c>
      <c r="U19" s="47"/>
      <c r="V19" s="76"/>
      <c r="W19" s="38"/>
      <c r="X19" s="38"/>
      <c r="Y19" s="39"/>
      <c r="Z19" s="47"/>
      <c r="AA19" s="85" t="s">
        <v>45</v>
      </c>
      <c r="AB19" s="34">
        <v>17771</v>
      </c>
      <c r="AC19" s="34">
        <f t="shared" si="5"/>
        <v>70</v>
      </c>
      <c r="AD19" s="37">
        <f t="shared" si="2"/>
        <v>16590</v>
      </c>
      <c r="AE19" s="47"/>
      <c r="AF19" s="82">
        <v>0.75</v>
      </c>
    </row>
    <row r="20" spans="1:37" ht="18.75" customHeight="1">
      <c r="A20" s="52">
        <v>1.1</v>
      </c>
      <c r="B20" s="83"/>
      <c r="C20" s="34"/>
      <c r="D20" s="34"/>
      <c r="E20" s="55"/>
      <c r="F20" s="47"/>
      <c r="G20" s="85"/>
      <c r="H20" s="34"/>
      <c r="I20" s="34"/>
      <c r="J20" s="55"/>
      <c r="K20" s="47"/>
      <c r="L20" s="85" t="s">
        <v>46</v>
      </c>
      <c r="M20" s="34">
        <v>13110.900000000001</v>
      </c>
      <c r="N20" s="34">
        <f t="shared" si="3"/>
        <v>70</v>
      </c>
      <c r="O20" s="37">
        <f t="shared" si="0"/>
        <v>12240</v>
      </c>
      <c r="P20" s="47"/>
      <c r="Q20" s="83" t="s">
        <v>47</v>
      </c>
      <c r="R20" s="34">
        <v>17556</v>
      </c>
      <c r="S20" s="34">
        <f t="shared" si="4"/>
        <v>70</v>
      </c>
      <c r="T20" s="66">
        <f t="shared" si="1"/>
        <v>16390</v>
      </c>
      <c r="U20" s="47"/>
      <c r="V20" s="76"/>
      <c r="W20" s="38"/>
      <c r="X20" s="38"/>
      <c r="Y20" s="39"/>
      <c r="Z20" s="47"/>
      <c r="AA20" s="85" t="s">
        <v>48</v>
      </c>
      <c r="AB20" s="34">
        <v>21281</v>
      </c>
      <c r="AC20" s="34">
        <f t="shared" si="5"/>
        <v>70</v>
      </c>
      <c r="AD20" s="37">
        <f t="shared" si="2"/>
        <v>19870</v>
      </c>
      <c r="AE20" s="47"/>
      <c r="AF20" s="82">
        <v>1.1</v>
      </c>
      <c r="AK20" s="3">
        <v>5</v>
      </c>
    </row>
    <row r="21" spans="1:34" ht="18.75" customHeight="1">
      <c r="A21" s="52">
        <v>1.5</v>
      </c>
      <c r="B21" s="83" t="s">
        <v>144</v>
      </c>
      <c r="C21" s="34">
        <v>8432.8</v>
      </c>
      <c r="D21" s="36">
        <f>E9</f>
        <v>60</v>
      </c>
      <c r="E21" s="54">
        <f>CEILING(C21*D21/60,10)</f>
        <v>8440</v>
      </c>
      <c r="F21" s="47"/>
      <c r="G21" s="85" t="s">
        <v>112</v>
      </c>
      <c r="H21" s="34">
        <v>8432.8</v>
      </c>
      <c r="I21" s="36">
        <f>E9</f>
        <v>60</v>
      </c>
      <c r="J21" s="54">
        <f>CEILING(E21*1.1,10)</f>
        <v>9290</v>
      </c>
      <c r="K21" s="47"/>
      <c r="L21" s="85" t="s">
        <v>49</v>
      </c>
      <c r="M21" s="34">
        <v>14891.900000000001</v>
      </c>
      <c r="N21" s="34">
        <f t="shared" si="3"/>
        <v>70</v>
      </c>
      <c r="O21" s="37">
        <f t="shared" si="0"/>
        <v>13900</v>
      </c>
      <c r="P21" s="47"/>
      <c r="Q21" s="83" t="s">
        <v>50</v>
      </c>
      <c r="R21" s="34">
        <v>21080.5</v>
      </c>
      <c r="S21" s="34">
        <f t="shared" si="4"/>
        <v>70</v>
      </c>
      <c r="T21" s="66">
        <f t="shared" si="1"/>
        <v>19680</v>
      </c>
      <c r="U21" s="47"/>
      <c r="V21" s="76"/>
      <c r="W21" s="38"/>
      <c r="X21" s="38"/>
      <c r="Y21" s="39"/>
      <c r="Z21" s="47"/>
      <c r="AA21" s="85" t="s">
        <v>51</v>
      </c>
      <c r="AB21" s="34">
        <v>23569</v>
      </c>
      <c r="AC21" s="34">
        <f t="shared" si="5"/>
        <v>70</v>
      </c>
      <c r="AD21" s="37">
        <f t="shared" si="2"/>
        <v>22000</v>
      </c>
      <c r="AE21" s="47"/>
      <c r="AF21" s="82">
        <v>1.5</v>
      </c>
      <c r="AH21" t="s">
        <v>302</v>
      </c>
    </row>
    <row r="22" spans="1:32" ht="18.75" customHeight="1">
      <c r="A22" s="52">
        <v>2.2</v>
      </c>
      <c r="B22" s="83" t="s">
        <v>0</v>
      </c>
      <c r="C22" s="34">
        <v>12827</v>
      </c>
      <c r="D22" s="36">
        <f>E9</f>
        <v>60</v>
      </c>
      <c r="E22" s="54">
        <f>CEILING(C22*D22/60,10)</f>
        <v>12830</v>
      </c>
      <c r="F22" s="47"/>
      <c r="G22" s="85" t="s">
        <v>113</v>
      </c>
      <c r="H22" s="34">
        <v>12827</v>
      </c>
      <c r="I22" s="36">
        <f>E9</f>
        <v>60</v>
      </c>
      <c r="J22" s="54">
        <f>CEILING(E22*1.1,10)</f>
        <v>14120</v>
      </c>
      <c r="K22" s="47"/>
      <c r="L22" s="85" t="s">
        <v>52</v>
      </c>
      <c r="M22" s="34">
        <v>17741.5</v>
      </c>
      <c r="N22" s="34">
        <f t="shared" si="3"/>
        <v>70</v>
      </c>
      <c r="O22" s="37">
        <f t="shared" si="0"/>
        <v>16560</v>
      </c>
      <c r="P22" s="47"/>
      <c r="Q22" s="83" t="s">
        <v>53</v>
      </c>
      <c r="R22" s="34">
        <v>23235.100000000002</v>
      </c>
      <c r="S22" s="34">
        <f t="shared" si="4"/>
        <v>70</v>
      </c>
      <c r="T22" s="66">
        <f t="shared" si="1"/>
        <v>21690</v>
      </c>
      <c r="U22" s="47"/>
      <c r="V22" s="76"/>
      <c r="W22" s="38"/>
      <c r="X22" s="38"/>
      <c r="Y22" s="39"/>
      <c r="Z22" s="47"/>
      <c r="AA22" s="85" t="s">
        <v>54</v>
      </c>
      <c r="AB22" s="34">
        <v>27560</v>
      </c>
      <c r="AC22" s="34">
        <f t="shared" si="5"/>
        <v>70</v>
      </c>
      <c r="AD22" s="37">
        <f t="shared" si="2"/>
        <v>25730</v>
      </c>
      <c r="AE22" s="47"/>
      <c r="AF22" s="82">
        <v>2.2</v>
      </c>
    </row>
    <row r="23" spans="1:32" ht="18.75" customHeight="1">
      <c r="A23" s="52">
        <v>3</v>
      </c>
      <c r="B23" s="34"/>
      <c r="C23" s="34"/>
      <c r="D23" s="34"/>
      <c r="E23" s="55"/>
      <c r="F23" s="47"/>
      <c r="G23" s="85"/>
      <c r="H23" s="34"/>
      <c r="I23" s="34"/>
      <c r="J23" s="55"/>
      <c r="K23" s="47"/>
      <c r="L23" s="85" t="s">
        <v>55</v>
      </c>
      <c r="M23" s="34">
        <v>20577.4</v>
      </c>
      <c r="N23" s="34">
        <f t="shared" si="3"/>
        <v>70</v>
      </c>
      <c r="O23" s="37">
        <f t="shared" si="0"/>
        <v>19210</v>
      </c>
      <c r="P23" s="47"/>
      <c r="Q23" s="83" t="s">
        <v>56</v>
      </c>
      <c r="R23" s="34">
        <v>27610.800000000003</v>
      </c>
      <c r="S23" s="34">
        <f t="shared" si="4"/>
        <v>70</v>
      </c>
      <c r="T23" s="66">
        <f t="shared" si="1"/>
        <v>25780</v>
      </c>
      <c r="U23" s="47"/>
      <c r="V23" s="76"/>
      <c r="W23" s="38"/>
      <c r="X23" s="38"/>
      <c r="Y23" s="39"/>
      <c r="Z23" s="47"/>
      <c r="AA23" s="85" t="s">
        <v>57</v>
      </c>
      <c r="AB23" s="34">
        <v>33319</v>
      </c>
      <c r="AC23" s="34">
        <f t="shared" si="5"/>
        <v>70</v>
      </c>
      <c r="AD23" s="37">
        <f t="shared" si="2"/>
        <v>31100</v>
      </c>
      <c r="AE23" s="47"/>
      <c r="AF23" s="82">
        <v>3</v>
      </c>
    </row>
    <row r="24" spans="1:34" ht="27" customHeight="1">
      <c r="A24" s="182" t="s">
        <v>140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4"/>
      <c r="AH24" t="s">
        <v>302</v>
      </c>
    </row>
    <row r="25" spans="1:32" ht="18.75" customHeight="1">
      <c r="A25" s="52">
        <v>0.4</v>
      </c>
      <c r="B25" s="83" t="s">
        <v>24</v>
      </c>
      <c r="C25" s="34">
        <v>11785.6</v>
      </c>
      <c r="D25" s="36">
        <f>E9</f>
        <v>60</v>
      </c>
      <c r="E25" s="54">
        <f>CEILING(C25*D25/60,10)</f>
        <v>11790</v>
      </c>
      <c r="F25" s="47"/>
      <c r="G25" s="85" t="s">
        <v>114</v>
      </c>
      <c r="H25" s="34">
        <v>11785.6</v>
      </c>
      <c r="I25" s="36">
        <f>E9</f>
        <v>60</v>
      </c>
      <c r="J25" s="54">
        <f>CEILING(E25*1.1,10)</f>
        <v>12970</v>
      </c>
      <c r="K25" s="47"/>
      <c r="L25" s="60"/>
      <c r="M25" s="34"/>
      <c r="N25" s="34"/>
      <c r="O25" s="40"/>
      <c r="P25" s="47"/>
      <c r="Q25" s="83" t="s">
        <v>58</v>
      </c>
      <c r="R25" s="34">
        <v>22676.5</v>
      </c>
      <c r="S25" s="36">
        <f>E10</f>
        <v>70</v>
      </c>
      <c r="T25" s="66">
        <f aca="true" t="shared" si="6" ref="T25:T35">CEILING(R25*S25/75,10)</f>
        <v>21170</v>
      </c>
      <c r="U25" s="47"/>
      <c r="V25" s="76"/>
      <c r="W25" s="38"/>
      <c r="X25" s="38"/>
      <c r="Y25" s="39"/>
      <c r="Z25" s="47"/>
      <c r="AA25" s="85" t="s">
        <v>59</v>
      </c>
      <c r="AB25" s="34">
        <v>26858</v>
      </c>
      <c r="AC25" s="34">
        <f>AC15</f>
        <v>70</v>
      </c>
      <c r="AD25" s="37">
        <f>CEILING(AB25*AC25/75,10)</f>
        <v>25070</v>
      </c>
      <c r="AE25" s="47"/>
      <c r="AF25" s="82">
        <v>0.4</v>
      </c>
    </row>
    <row r="26" spans="1:32" ht="18.75" customHeight="1">
      <c r="A26" s="52">
        <v>0.55</v>
      </c>
      <c r="B26" s="83"/>
      <c r="C26" s="34"/>
      <c r="D26" s="34"/>
      <c r="E26" s="55"/>
      <c r="F26" s="47"/>
      <c r="G26" s="85"/>
      <c r="H26" s="34">
        <v>0</v>
      </c>
      <c r="I26" s="34"/>
      <c r="J26" s="55"/>
      <c r="K26" s="47"/>
      <c r="L26" s="60"/>
      <c r="M26" s="34"/>
      <c r="N26" s="34"/>
      <c r="O26" s="40"/>
      <c r="P26" s="47"/>
      <c r="Q26" s="83" t="s">
        <v>60</v>
      </c>
      <c r="R26" s="34">
        <v>23394.7</v>
      </c>
      <c r="S26" s="34">
        <f>S25</f>
        <v>70</v>
      </c>
      <c r="T26" s="66">
        <f t="shared" si="6"/>
        <v>21840</v>
      </c>
      <c r="U26" s="47"/>
      <c r="V26" s="76"/>
      <c r="W26" s="38"/>
      <c r="X26" s="38"/>
      <c r="Y26" s="39"/>
      <c r="Z26" s="47"/>
      <c r="AA26" s="85" t="s">
        <v>61</v>
      </c>
      <c r="AB26" s="34">
        <v>28041</v>
      </c>
      <c r="AC26" s="34">
        <f aca="true" t="shared" si="7" ref="AC26:AC48">AC16</f>
        <v>70</v>
      </c>
      <c r="AD26" s="37">
        <f aca="true" t="shared" si="8" ref="AD26:AD48">CEILING(AB26*AC26/75,10)</f>
        <v>26180</v>
      </c>
      <c r="AE26" s="47"/>
      <c r="AF26" s="82">
        <v>0.55</v>
      </c>
    </row>
    <row r="27" spans="1:32" ht="18.75" customHeight="1">
      <c r="A27" s="52">
        <v>0.75</v>
      </c>
      <c r="B27" s="83" t="s">
        <v>1</v>
      </c>
      <c r="C27" s="34">
        <v>12344.4</v>
      </c>
      <c r="D27" s="36">
        <f>E9</f>
        <v>60</v>
      </c>
      <c r="E27" s="54">
        <f>CEILING(C27*D27/60,10)</f>
        <v>12350</v>
      </c>
      <c r="F27" s="47"/>
      <c r="G27" s="85" t="s">
        <v>115</v>
      </c>
      <c r="H27" s="34">
        <v>12344.4</v>
      </c>
      <c r="I27" s="36">
        <f>E9</f>
        <v>60</v>
      </c>
      <c r="J27" s="54">
        <f>CEILING(E27*1.1,10)</f>
        <v>13590</v>
      </c>
      <c r="K27" s="47"/>
      <c r="L27" s="60"/>
      <c r="M27" s="34"/>
      <c r="N27" s="34"/>
      <c r="O27" s="40"/>
      <c r="P27" s="47"/>
      <c r="Q27" s="83" t="s">
        <v>62</v>
      </c>
      <c r="R27" s="34">
        <v>24285.800000000003</v>
      </c>
      <c r="S27" s="34">
        <f aca="true" t="shared" si="9" ref="S27:S35">S26</f>
        <v>70</v>
      </c>
      <c r="T27" s="66">
        <f t="shared" si="6"/>
        <v>22670</v>
      </c>
      <c r="U27" s="47"/>
      <c r="V27" s="76"/>
      <c r="W27" s="38"/>
      <c r="X27" s="38"/>
      <c r="Y27" s="39"/>
      <c r="Z27" s="47"/>
      <c r="AA27" s="85" t="s">
        <v>63</v>
      </c>
      <c r="AB27" s="34">
        <v>30225</v>
      </c>
      <c r="AC27" s="34">
        <f t="shared" si="7"/>
        <v>70</v>
      </c>
      <c r="AD27" s="37">
        <f t="shared" si="8"/>
        <v>28210</v>
      </c>
      <c r="AE27" s="47"/>
      <c r="AF27" s="82">
        <v>0.75</v>
      </c>
    </row>
    <row r="28" spans="1:32" ht="18.75" customHeight="1">
      <c r="A28" s="52">
        <v>1.1</v>
      </c>
      <c r="B28" s="83"/>
      <c r="C28" s="34">
        <v>0</v>
      </c>
      <c r="D28" s="34"/>
      <c r="E28" s="55"/>
      <c r="F28" s="47"/>
      <c r="G28" s="85"/>
      <c r="H28" s="34">
        <v>0</v>
      </c>
      <c r="I28" s="34"/>
      <c r="J28" s="55"/>
      <c r="K28" s="47"/>
      <c r="L28" s="60"/>
      <c r="M28" s="34"/>
      <c r="N28" s="34"/>
      <c r="O28" s="40"/>
      <c r="P28" s="47"/>
      <c r="Q28" s="83" t="s">
        <v>64</v>
      </c>
      <c r="R28" s="34">
        <v>25748.800000000003</v>
      </c>
      <c r="S28" s="34">
        <f t="shared" si="9"/>
        <v>70</v>
      </c>
      <c r="T28" s="66">
        <f t="shared" si="6"/>
        <v>24040</v>
      </c>
      <c r="U28" s="47"/>
      <c r="V28" s="76"/>
      <c r="W28" s="38"/>
      <c r="X28" s="38"/>
      <c r="Y28" s="39"/>
      <c r="Z28" s="47"/>
      <c r="AA28" s="85" t="s">
        <v>65</v>
      </c>
      <c r="AB28" s="34">
        <v>31915</v>
      </c>
      <c r="AC28" s="34">
        <f t="shared" si="7"/>
        <v>70</v>
      </c>
      <c r="AD28" s="37">
        <f t="shared" si="8"/>
        <v>29790</v>
      </c>
      <c r="AE28" s="47"/>
      <c r="AF28" s="82">
        <v>1.1</v>
      </c>
    </row>
    <row r="29" spans="1:32" ht="18.75" customHeight="1">
      <c r="A29" s="52">
        <v>1.5</v>
      </c>
      <c r="B29" s="83" t="s">
        <v>2</v>
      </c>
      <c r="C29" s="34">
        <v>13589</v>
      </c>
      <c r="D29" s="36">
        <f>E9</f>
        <v>60</v>
      </c>
      <c r="E29" s="54">
        <f>CEILING(C29*D29/60,10)</f>
        <v>13590</v>
      </c>
      <c r="F29" s="47"/>
      <c r="G29" s="85" t="s">
        <v>116</v>
      </c>
      <c r="H29" s="34">
        <v>13589</v>
      </c>
      <c r="I29" s="36">
        <f>E9</f>
        <v>60</v>
      </c>
      <c r="J29" s="54">
        <f>CEILING(E29*1.1,10)</f>
        <v>14950</v>
      </c>
      <c r="K29" s="47"/>
      <c r="L29" s="60"/>
      <c r="M29" s="34"/>
      <c r="N29" s="34"/>
      <c r="O29" s="40"/>
      <c r="P29" s="47"/>
      <c r="Q29" s="83" t="s">
        <v>66</v>
      </c>
      <c r="R29" s="34">
        <v>27251.7</v>
      </c>
      <c r="S29" s="34">
        <f t="shared" si="9"/>
        <v>70</v>
      </c>
      <c r="T29" s="66">
        <f t="shared" si="6"/>
        <v>25440</v>
      </c>
      <c r="U29" s="47"/>
      <c r="V29" s="76"/>
      <c r="W29" s="38"/>
      <c r="X29" s="38"/>
      <c r="Y29" s="39"/>
      <c r="Z29" s="47"/>
      <c r="AA29" s="85" t="s">
        <v>67</v>
      </c>
      <c r="AB29" s="34">
        <v>36218</v>
      </c>
      <c r="AC29" s="34">
        <f t="shared" si="7"/>
        <v>70</v>
      </c>
      <c r="AD29" s="37">
        <f t="shared" si="8"/>
        <v>33810</v>
      </c>
      <c r="AE29" s="47"/>
      <c r="AF29" s="82">
        <v>1.5</v>
      </c>
    </row>
    <row r="30" spans="1:32" ht="18.75" customHeight="1">
      <c r="A30" s="52">
        <v>2.2</v>
      </c>
      <c r="B30" s="83" t="s">
        <v>3</v>
      </c>
      <c r="C30" s="34">
        <v>15379.7</v>
      </c>
      <c r="D30" s="36">
        <f>E9</f>
        <v>60</v>
      </c>
      <c r="E30" s="54">
        <f>CEILING(C30*D30/60,10)</f>
        <v>15380</v>
      </c>
      <c r="F30" s="47"/>
      <c r="G30" s="85" t="s">
        <v>117</v>
      </c>
      <c r="H30" s="34">
        <v>15379.7</v>
      </c>
      <c r="I30" s="36">
        <f>E9</f>
        <v>60</v>
      </c>
      <c r="J30" s="54">
        <f>CEILING(E30*1.1,10)</f>
        <v>16920</v>
      </c>
      <c r="K30" s="47"/>
      <c r="L30" s="60"/>
      <c r="M30" s="34"/>
      <c r="N30" s="34"/>
      <c r="O30" s="40"/>
      <c r="P30" s="47"/>
      <c r="Q30" s="83" t="s">
        <v>68</v>
      </c>
      <c r="R30" s="34">
        <v>32079.600000000002</v>
      </c>
      <c r="S30" s="34">
        <f t="shared" si="9"/>
        <v>70</v>
      </c>
      <c r="T30" s="66">
        <f t="shared" si="6"/>
        <v>29950</v>
      </c>
      <c r="U30" s="47"/>
      <c r="V30" s="76"/>
      <c r="W30" s="38"/>
      <c r="X30" s="38"/>
      <c r="Y30" s="39"/>
      <c r="Z30" s="47"/>
      <c r="AA30" s="85" t="s">
        <v>69</v>
      </c>
      <c r="AB30" s="34">
        <v>41587</v>
      </c>
      <c r="AC30" s="34">
        <f t="shared" si="7"/>
        <v>70</v>
      </c>
      <c r="AD30" s="37">
        <f t="shared" si="8"/>
        <v>38820</v>
      </c>
      <c r="AE30" s="47"/>
      <c r="AF30" s="82">
        <v>2.2</v>
      </c>
    </row>
    <row r="31" spans="1:32" ht="18.75" customHeight="1">
      <c r="A31" s="52">
        <v>3</v>
      </c>
      <c r="B31" s="83"/>
      <c r="C31" s="34"/>
      <c r="D31" s="34"/>
      <c r="E31" s="55"/>
      <c r="F31" s="47"/>
      <c r="G31" s="85"/>
      <c r="H31" s="34"/>
      <c r="I31" s="34"/>
      <c r="J31" s="55"/>
      <c r="K31" s="47"/>
      <c r="L31" s="60"/>
      <c r="M31" s="34"/>
      <c r="N31" s="34"/>
      <c r="O31" s="40"/>
      <c r="P31" s="47"/>
      <c r="Q31" s="83" t="s">
        <v>70</v>
      </c>
      <c r="R31" s="34">
        <v>36428.700000000004</v>
      </c>
      <c r="S31" s="34">
        <f t="shared" si="9"/>
        <v>70</v>
      </c>
      <c r="T31" s="66">
        <f t="shared" si="6"/>
        <v>34010</v>
      </c>
      <c r="U31" s="47"/>
      <c r="V31" s="76"/>
      <c r="W31" s="38"/>
      <c r="X31" s="38"/>
      <c r="Y31" s="39"/>
      <c r="Z31" s="47"/>
      <c r="AA31" s="85" t="s">
        <v>71</v>
      </c>
      <c r="AB31" s="34">
        <v>47164</v>
      </c>
      <c r="AC31" s="34">
        <f t="shared" si="7"/>
        <v>70</v>
      </c>
      <c r="AD31" s="37">
        <f t="shared" si="8"/>
        <v>44020</v>
      </c>
      <c r="AE31" s="47"/>
      <c r="AF31" s="82">
        <v>3</v>
      </c>
    </row>
    <row r="32" spans="1:32" ht="18.75" customHeight="1">
      <c r="A32" s="52">
        <v>4</v>
      </c>
      <c r="B32" s="83" t="s">
        <v>4</v>
      </c>
      <c r="C32" s="34">
        <v>16738.6</v>
      </c>
      <c r="D32" s="36">
        <f>E9</f>
        <v>60</v>
      </c>
      <c r="E32" s="54">
        <f aca="true" t="shared" si="10" ref="E32:E52">CEILING(C32*D32/60,10)</f>
        <v>16740</v>
      </c>
      <c r="F32" s="47"/>
      <c r="G32" s="85" t="s">
        <v>118</v>
      </c>
      <c r="H32" s="34">
        <v>16738.6</v>
      </c>
      <c r="I32" s="36">
        <f>E9</f>
        <v>60</v>
      </c>
      <c r="J32" s="54">
        <f aca="true" t="shared" si="11" ref="J32:J52">CEILING(E32*1.1,10)</f>
        <v>18420</v>
      </c>
      <c r="K32" s="47"/>
      <c r="L32" s="60"/>
      <c r="M32" s="34"/>
      <c r="N32" s="34"/>
      <c r="O32" s="40"/>
      <c r="P32" s="47"/>
      <c r="Q32" s="83" t="s">
        <v>72</v>
      </c>
      <c r="R32" s="34">
        <v>39514.3</v>
      </c>
      <c r="S32" s="34">
        <f t="shared" si="9"/>
        <v>70</v>
      </c>
      <c r="T32" s="66">
        <f t="shared" si="6"/>
        <v>36890</v>
      </c>
      <c r="U32" s="47"/>
      <c r="V32" s="76"/>
      <c r="W32" s="38"/>
      <c r="X32" s="38"/>
      <c r="Y32" s="39"/>
      <c r="Z32" s="47"/>
      <c r="AA32" s="85" t="s">
        <v>73</v>
      </c>
      <c r="AB32" s="34">
        <v>51168</v>
      </c>
      <c r="AC32" s="34">
        <f t="shared" si="7"/>
        <v>70</v>
      </c>
      <c r="AD32" s="37">
        <f t="shared" si="8"/>
        <v>47760</v>
      </c>
      <c r="AE32" s="47"/>
      <c r="AF32" s="82">
        <v>4</v>
      </c>
    </row>
    <row r="33" spans="1:32" ht="18.75" customHeight="1">
      <c r="A33" s="52">
        <v>5.5</v>
      </c>
      <c r="B33" s="83" t="s">
        <v>5</v>
      </c>
      <c r="C33" s="34">
        <v>24472.9</v>
      </c>
      <c r="D33" s="36">
        <f>E9</f>
        <v>60</v>
      </c>
      <c r="E33" s="54">
        <f t="shared" si="10"/>
        <v>24480</v>
      </c>
      <c r="F33" s="47"/>
      <c r="G33" s="85" t="s">
        <v>119</v>
      </c>
      <c r="H33" s="34">
        <v>24472.9</v>
      </c>
      <c r="I33" s="36">
        <f>E9</f>
        <v>60</v>
      </c>
      <c r="J33" s="54">
        <f t="shared" si="11"/>
        <v>26930</v>
      </c>
      <c r="K33" s="47"/>
      <c r="L33" s="60"/>
      <c r="M33" s="34"/>
      <c r="N33" s="34"/>
      <c r="O33" s="40"/>
      <c r="P33" s="47"/>
      <c r="Q33" s="83" t="s">
        <v>74</v>
      </c>
      <c r="R33" s="34">
        <v>50380.4</v>
      </c>
      <c r="S33" s="34">
        <f t="shared" si="9"/>
        <v>70</v>
      </c>
      <c r="T33" s="66">
        <f t="shared" si="6"/>
        <v>47030</v>
      </c>
      <c r="U33" s="47"/>
      <c r="V33" s="76"/>
      <c r="W33" s="38"/>
      <c r="X33" s="38"/>
      <c r="Y33" s="39"/>
      <c r="Z33" s="47"/>
      <c r="AA33" s="85" t="s">
        <v>75</v>
      </c>
      <c r="AB33" s="34">
        <v>62400</v>
      </c>
      <c r="AC33" s="34">
        <f t="shared" si="7"/>
        <v>70</v>
      </c>
      <c r="AD33" s="37">
        <f t="shared" si="8"/>
        <v>58240</v>
      </c>
      <c r="AE33" s="47"/>
      <c r="AF33" s="82">
        <v>5.5</v>
      </c>
    </row>
    <row r="34" spans="1:32" ht="18.75" customHeight="1">
      <c r="A34" s="52">
        <v>7.5</v>
      </c>
      <c r="B34" s="83" t="s">
        <v>6</v>
      </c>
      <c r="C34" s="34">
        <v>28028.9</v>
      </c>
      <c r="D34" s="34">
        <f aca="true" t="shared" si="12" ref="D34:D52">D33</f>
        <v>60</v>
      </c>
      <c r="E34" s="54">
        <f t="shared" si="10"/>
        <v>28030</v>
      </c>
      <c r="F34" s="47"/>
      <c r="G34" s="85" t="s">
        <v>120</v>
      </c>
      <c r="H34" s="34">
        <v>28028.9</v>
      </c>
      <c r="I34" s="36">
        <f>E9</f>
        <v>60</v>
      </c>
      <c r="J34" s="54">
        <f t="shared" si="11"/>
        <v>30840</v>
      </c>
      <c r="K34" s="47"/>
      <c r="L34" s="60"/>
      <c r="M34" s="34"/>
      <c r="N34" s="34"/>
      <c r="O34" s="40"/>
      <c r="P34" s="47"/>
      <c r="Q34" s="83" t="s">
        <v>76</v>
      </c>
      <c r="R34" s="34">
        <v>59264.8</v>
      </c>
      <c r="S34" s="34">
        <f t="shared" si="9"/>
        <v>70</v>
      </c>
      <c r="T34" s="66">
        <f t="shared" si="6"/>
        <v>55320</v>
      </c>
      <c r="U34" s="47"/>
      <c r="V34" s="85" t="s">
        <v>77</v>
      </c>
      <c r="W34" s="34">
        <v>62040</v>
      </c>
      <c r="X34" s="36">
        <f>E10</f>
        <v>70</v>
      </c>
      <c r="Y34" s="37">
        <f>CEILING(W34*X34/75,10)</f>
        <v>57910</v>
      </c>
      <c r="Z34" s="47"/>
      <c r="AA34" s="85" t="s">
        <v>78</v>
      </c>
      <c r="AB34" s="34">
        <v>75322</v>
      </c>
      <c r="AC34" s="34">
        <f>AC33</f>
        <v>70</v>
      </c>
      <c r="AD34" s="37">
        <f t="shared" si="8"/>
        <v>70310</v>
      </c>
      <c r="AE34" s="47"/>
      <c r="AF34" s="82">
        <v>7.5</v>
      </c>
    </row>
    <row r="35" spans="1:32" ht="18.75" customHeight="1">
      <c r="A35" s="52">
        <v>11</v>
      </c>
      <c r="B35" s="83" t="s">
        <v>7</v>
      </c>
      <c r="C35" s="34">
        <v>35941</v>
      </c>
      <c r="D35" s="34">
        <f t="shared" si="12"/>
        <v>60</v>
      </c>
      <c r="E35" s="54">
        <f t="shared" si="10"/>
        <v>35950</v>
      </c>
      <c r="F35" s="47"/>
      <c r="G35" s="85" t="s">
        <v>121</v>
      </c>
      <c r="H35" s="34">
        <v>35941</v>
      </c>
      <c r="I35" s="36">
        <f>E9</f>
        <v>60</v>
      </c>
      <c r="J35" s="54">
        <f t="shared" si="11"/>
        <v>39550</v>
      </c>
      <c r="K35" s="47"/>
      <c r="L35" s="60"/>
      <c r="M35" s="34"/>
      <c r="N35" s="34"/>
      <c r="O35" s="40"/>
      <c r="P35" s="47"/>
      <c r="Q35" s="83" t="s">
        <v>79</v>
      </c>
      <c r="R35" s="34">
        <v>75198.2</v>
      </c>
      <c r="S35" s="34">
        <f t="shared" si="9"/>
        <v>70</v>
      </c>
      <c r="T35" s="66">
        <f t="shared" si="6"/>
        <v>70190</v>
      </c>
      <c r="U35" s="47"/>
      <c r="V35" s="85" t="s">
        <v>80</v>
      </c>
      <c r="W35" s="34">
        <v>74659.5</v>
      </c>
      <c r="X35" s="34">
        <f>X34</f>
        <v>70</v>
      </c>
      <c r="Y35" s="37">
        <f aca="true" t="shared" si="13" ref="Y35:Y48">CEILING(W35*X35/75,10)</f>
        <v>69690</v>
      </c>
      <c r="Z35" s="47"/>
      <c r="AA35" s="85" t="s">
        <v>81</v>
      </c>
      <c r="AB35" s="34">
        <v>100126</v>
      </c>
      <c r="AC35" s="34">
        <f t="shared" si="7"/>
        <v>70</v>
      </c>
      <c r="AD35" s="37">
        <f t="shared" si="8"/>
        <v>93460</v>
      </c>
      <c r="AE35" s="47"/>
      <c r="AF35" s="82">
        <v>11</v>
      </c>
    </row>
    <row r="36" spans="1:32" ht="18.75" customHeight="1">
      <c r="A36" s="52">
        <v>15</v>
      </c>
      <c r="B36" s="83" t="s">
        <v>8</v>
      </c>
      <c r="C36" s="34">
        <v>43573.7</v>
      </c>
      <c r="D36" s="34">
        <f t="shared" si="12"/>
        <v>60</v>
      </c>
      <c r="E36" s="54">
        <f t="shared" si="10"/>
        <v>43580</v>
      </c>
      <c r="F36" s="47"/>
      <c r="G36" s="85" t="s">
        <v>122</v>
      </c>
      <c r="H36" s="34">
        <v>43573.7</v>
      </c>
      <c r="I36" s="34">
        <f aca="true" t="shared" si="14" ref="I36:I52">I35</f>
        <v>60</v>
      </c>
      <c r="J36" s="54">
        <f t="shared" si="11"/>
        <v>47940</v>
      </c>
      <c r="K36" s="47"/>
      <c r="L36" s="60"/>
      <c r="M36" s="34"/>
      <c r="N36" s="34"/>
      <c r="O36" s="40"/>
      <c r="P36" s="47"/>
      <c r="Q36" s="34"/>
      <c r="R36" s="34"/>
      <c r="S36" s="34"/>
      <c r="T36" s="67"/>
      <c r="U36" s="47"/>
      <c r="V36" s="85" t="s">
        <v>82</v>
      </c>
      <c r="W36" s="34">
        <v>95062.2</v>
      </c>
      <c r="X36" s="34">
        <f aca="true" t="shared" si="15" ref="X36:X48">X35</f>
        <v>70</v>
      </c>
      <c r="Y36" s="37">
        <f t="shared" si="13"/>
        <v>88730</v>
      </c>
      <c r="Z36" s="47"/>
      <c r="AA36" s="85" t="s">
        <v>83</v>
      </c>
      <c r="AB36" s="34">
        <v>131599</v>
      </c>
      <c r="AC36" s="34">
        <f t="shared" si="7"/>
        <v>70</v>
      </c>
      <c r="AD36" s="37">
        <f t="shared" si="8"/>
        <v>122830</v>
      </c>
      <c r="AE36" s="47"/>
      <c r="AF36" s="82">
        <v>15</v>
      </c>
    </row>
    <row r="37" spans="1:32" ht="18.75" customHeight="1">
      <c r="A37" s="52">
        <v>18.5</v>
      </c>
      <c r="B37" s="83" t="s">
        <v>9</v>
      </c>
      <c r="C37" s="34">
        <v>58407.3</v>
      </c>
      <c r="D37" s="34">
        <f t="shared" si="12"/>
        <v>60</v>
      </c>
      <c r="E37" s="54">
        <f t="shared" si="10"/>
        <v>58410</v>
      </c>
      <c r="F37" s="47"/>
      <c r="G37" s="85" t="s">
        <v>123</v>
      </c>
      <c r="H37" s="34">
        <v>58407.3</v>
      </c>
      <c r="I37" s="34">
        <f t="shared" si="14"/>
        <v>60</v>
      </c>
      <c r="J37" s="54">
        <f t="shared" si="11"/>
        <v>64260</v>
      </c>
      <c r="K37" s="47"/>
      <c r="L37" s="60"/>
      <c r="M37" s="34"/>
      <c r="N37" s="34"/>
      <c r="O37" s="40"/>
      <c r="P37" s="47"/>
      <c r="Q37" s="34"/>
      <c r="R37" s="34"/>
      <c r="S37" s="34"/>
      <c r="T37" s="67"/>
      <c r="U37" s="47"/>
      <c r="V37" s="85" t="s">
        <v>84</v>
      </c>
      <c r="W37" s="34">
        <v>122839.2</v>
      </c>
      <c r="X37" s="34">
        <f t="shared" si="15"/>
        <v>70</v>
      </c>
      <c r="Y37" s="37">
        <f t="shared" si="13"/>
        <v>114650</v>
      </c>
      <c r="Z37" s="47"/>
      <c r="AA37" s="85" t="s">
        <v>85</v>
      </c>
      <c r="AB37" s="34">
        <v>153777</v>
      </c>
      <c r="AC37" s="34">
        <f t="shared" si="7"/>
        <v>70</v>
      </c>
      <c r="AD37" s="37">
        <f t="shared" si="8"/>
        <v>143530</v>
      </c>
      <c r="AE37" s="47"/>
      <c r="AF37" s="82">
        <v>18.5</v>
      </c>
    </row>
    <row r="38" spans="1:32" ht="18.75" customHeight="1">
      <c r="A38" s="52">
        <v>22</v>
      </c>
      <c r="B38" s="83" t="s">
        <v>10</v>
      </c>
      <c r="C38" s="34">
        <v>73647.3</v>
      </c>
      <c r="D38" s="34">
        <f t="shared" si="12"/>
        <v>60</v>
      </c>
      <c r="E38" s="54">
        <f t="shared" si="10"/>
        <v>73650</v>
      </c>
      <c r="F38" s="47"/>
      <c r="G38" s="85" t="s">
        <v>124</v>
      </c>
      <c r="H38" s="34">
        <v>73647.3</v>
      </c>
      <c r="I38" s="34">
        <f t="shared" si="14"/>
        <v>60</v>
      </c>
      <c r="J38" s="54">
        <f t="shared" si="11"/>
        <v>81020</v>
      </c>
      <c r="K38" s="47"/>
      <c r="L38" s="60"/>
      <c r="M38" s="34"/>
      <c r="N38" s="34"/>
      <c r="O38" s="40"/>
      <c r="P38" s="47"/>
      <c r="Q38" s="34"/>
      <c r="R38" s="34"/>
      <c r="S38" s="34"/>
      <c r="T38" s="67"/>
      <c r="U38" s="47"/>
      <c r="V38" s="85" t="s">
        <v>86</v>
      </c>
      <c r="W38" s="34">
        <v>136290.6</v>
      </c>
      <c r="X38" s="34">
        <f t="shared" si="15"/>
        <v>70</v>
      </c>
      <c r="Y38" s="37">
        <f t="shared" si="13"/>
        <v>127210</v>
      </c>
      <c r="Z38" s="47"/>
      <c r="AA38" s="85" t="s">
        <v>87</v>
      </c>
      <c r="AB38" s="34">
        <v>172757</v>
      </c>
      <c r="AC38" s="34">
        <f t="shared" si="7"/>
        <v>70</v>
      </c>
      <c r="AD38" s="37">
        <f t="shared" si="8"/>
        <v>161240</v>
      </c>
      <c r="AE38" s="47"/>
      <c r="AF38" s="82">
        <v>22</v>
      </c>
    </row>
    <row r="39" spans="1:32" ht="18.75" customHeight="1">
      <c r="A39" s="52">
        <v>30</v>
      </c>
      <c r="B39" s="83" t="s">
        <v>11</v>
      </c>
      <c r="C39" s="34">
        <v>99237.8</v>
      </c>
      <c r="D39" s="34">
        <f t="shared" si="12"/>
        <v>60</v>
      </c>
      <c r="E39" s="54">
        <f t="shared" si="10"/>
        <v>99240</v>
      </c>
      <c r="F39" s="47"/>
      <c r="G39" s="85" t="s">
        <v>125</v>
      </c>
      <c r="H39" s="34">
        <v>99237.8</v>
      </c>
      <c r="I39" s="34">
        <f t="shared" si="14"/>
        <v>60</v>
      </c>
      <c r="J39" s="54">
        <f t="shared" si="11"/>
        <v>109170</v>
      </c>
      <c r="K39" s="47"/>
      <c r="L39" s="60"/>
      <c r="M39" s="34"/>
      <c r="N39" s="34"/>
      <c r="O39" s="40"/>
      <c r="P39" s="47"/>
      <c r="Q39" s="34"/>
      <c r="R39" s="34"/>
      <c r="S39" s="34"/>
      <c r="T39" s="67"/>
      <c r="U39" s="47"/>
      <c r="V39" s="85" t="s">
        <v>88</v>
      </c>
      <c r="W39" s="34">
        <v>167832.3</v>
      </c>
      <c r="X39" s="34">
        <f t="shared" si="15"/>
        <v>70</v>
      </c>
      <c r="Y39" s="37">
        <f t="shared" si="13"/>
        <v>156650</v>
      </c>
      <c r="Z39" s="47"/>
      <c r="AA39" s="85" t="s">
        <v>89</v>
      </c>
      <c r="AB39" s="34">
        <v>220727</v>
      </c>
      <c r="AC39" s="34">
        <f t="shared" si="7"/>
        <v>70</v>
      </c>
      <c r="AD39" s="37">
        <f t="shared" si="8"/>
        <v>206020</v>
      </c>
      <c r="AE39" s="47"/>
      <c r="AF39" s="82">
        <v>30</v>
      </c>
    </row>
    <row r="40" spans="1:32" ht="18.75" customHeight="1">
      <c r="A40" s="52">
        <v>37</v>
      </c>
      <c r="B40" s="83" t="s">
        <v>12</v>
      </c>
      <c r="C40" s="34">
        <v>116560.6</v>
      </c>
      <c r="D40" s="34">
        <f t="shared" si="12"/>
        <v>60</v>
      </c>
      <c r="E40" s="54">
        <f t="shared" si="10"/>
        <v>116570</v>
      </c>
      <c r="F40" s="47"/>
      <c r="G40" s="85" t="s">
        <v>126</v>
      </c>
      <c r="H40" s="34">
        <v>116560.6</v>
      </c>
      <c r="I40" s="34">
        <f t="shared" si="14"/>
        <v>60</v>
      </c>
      <c r="J40" s="54">
        <f t="shared" si="11"/>
        <v>128230</v>
      </c>
      <c r="K40" s="47"/>
      <c r="L40" s="60"/>
      <c r="M40" s="34"/>
      <c r="N40" s="34"/>
      <c r="O40" s="40"/>
      <c r="P40" s="47"/>
      <c r="Q40" s="34"/>
      <c r="R40" s="34"/>
      <c r="S40" s="34"/>
      <c r="T40" s="67"/>
      <c r="U40" s="47"/>
      <c r="V40" s="85" t="s">
        <v>90</v>
      </c>
      <c r="W40" s="34">
        <v>202236.3</v>
      </c>
      <c r="X40" s="34">
        <f t="shared" si="15"/>
        <v>70</v>
      </c>
      <c r="Y40" s="37">
        <f t="shared" si="13"/>
        <v>188760</v>
      </c>
      <c r="Z40" s="47"/>
      <c r="AA40" s="85" t="s">
        <v>91</v>
      </c>
      <c r="AB40" s="34">
        <v>254813</v>
      </c>
      <c r="AC40" s="34">
        <f t="shared" si="7"/>
        <v>70</v>
      </c>
      <c r="AD40" s="37">
        <f t="shared" si="8"/>
        <v>237830</v>
      </c>
      <c r="AE40" s="47"/>
      <c r="AF40" s="82">
        <v>37</v>
      </c>
    </row>
    <row r="41" spans="1:32" ht="18.75" customHeight="1">
      <c r="A41" s="52">
        <v>45</v>
      </c>
      <c r="B41" s="83" t="s">
        <v>13</v>
      </c>
      <c r="C41" s="34">
        <v>141274.8</v>
      </c>
      <c r="D41" s="34">
        <f t="shared" si="12"/>
        <v>60</v>
      </c>
      <c r="E41" s="54">
        <f t="shared" si="10"/>
        <v>141280</v>
      </c>
      <c r="F41" s="47"/>
      <c r="G41" s="85" t="s">
        <v>127</v>
      </c>
      <c r="H41" s="34">
        <v>141274.8</v>
      </c>
      <c r="I41" s="34">
        <f t="shared" si="14"/>
        <v>60</v>
      </c>
      <c r="J41" s="54">
        <f t="shared" si="11"/>
        <v>155410</v>
      </c>
      <c r="K41" s="47"/>
      <c r="L41" s="60"/>
      <c r="M41" s="34"/>
      <c r="N41" s="34"/>
      <c r="O41" s="40"/>
      <c r="P41" s="47"/>
      <c r="Q41" s="34"/>
      <c r="R41" s="34"/>
      <c r="S41" s="34"/>
      <c r="T41" s="67"/>
      <c r="U41" s="47"/>
      <c r="V41" s="85" t="s">
        <v>92</v>
      </c>
      <c r="W41" s="34">
        <v>234849.59999999998</v>
      </c>
      <c r="X41" s="34">
        <f t="shared" si="15"/>
        <v>70</v>
      </c>
      <c r="Y41" s="37">
        <f t="shared" si="13"/>
        <v>219200</v>
      </c>
      <c r="Z41" s="47"/>
      <c r="AA41" s="85" t="s">
        <v>93</v>
      </c>
      <c r="AB41" s="34">
        <v>307567</v>
      </c>
      <c r="AC41" s="34">
        <f t="shared" si="7"/>
        <v>70</v>
      </c>
      <c r="AD41" s="37">
        <f t="shared" si="8"/>
        <v>287070</v>
      </c>
      <c r="AE41" s="47"/>
      <c r="AF41" s="82">
        <v>45</v>
      </c>
    </row>
    <row r="42" spans="1:32" ht="18.75" customHeight="1">
      <c r="A42" s="52">
        <v>55</v>
      </c>
      <c r="B42" s="83" t="s">
        <v>14</v>
      </c>
      <c r="C42" s="34">
        <v>167690.8</v>
      </c>
      <c r="D42" s="34">
        <f t="shared" si="12"/>
        <v>60</v>
      </c>
      <c r="E42" s="54">
        <f t="shared" si="10"/>
        <v>167700</v>
      </c>
      <c r="F42" s="47"/>
      <c r="G42" s="85" t="s">
        <v>128</v>
      </c>
      <c r="H42" s="34">
        <v>167690.8</v>
      </c>
      <c r="I42" s="34">
        <f t="shared" si="14"/>
        <v>60</v>
      </c>
      <c r="J42" s="54">
        <f t="shared" si="11"/>
        <v>184470</v>
      </c>
      <c r="K42" s="47"/>
      <c r="L42" s="60"/>
      <c r="M42" s="34"/>
      <c r="N42" s="34"/>
      <c r="O42" s="40"/>
      <c r="P42" s="47"/>
      <c r="Q42" s="34"/>
      <c r="R42" s="34"/>
      <c r="S42" s="34"/>
      <c r="T42" s="67"/>
      <c r="U42" s="47"/>
      <c r="V42" s="85" t="s">
        <v>94</v>
      </c>
      <c r="W42" s="34">
        <v>287527.2</v>
      </c>
      <c r="X42" s="34">
        <f t="shared" si="15"/>
        <v>70</v>
      </c>
      <c r="Y42" s="37">
        <f t="shared" si="13"/>
        <v>268360</v>
      </c>
      <c r="Z42" s="47"/>
      <c r="AA42" s="85" t="s">
        <v>95</v>
      </c>
      <c r="AB42" s="34">
        <v>353379</v>
      </c>
      <c r="AC42" s="34">
        <f t="shared" si="7"/>
        <v>70</v>
      </c>
      <c r="AD42" s="37">
        <f t="shared" si="8"/>
        <v>329830</v>
      </c>
      <c r="AE42" s="47"/>
      <c r="AF42" s="82">
        <v>55</v>
      </c>
    </row>
    <row r="43" spans="1:32" ht="18.75" customHeight="1">
      <c r="A43" s="52">
        <v>75</v>
      </c>
      <c r="B43" s="83" t="s">
        <v>15</v>
      </c>
      <c r="C43" s="34">
        <v>201942.7</v>
      </c>
      <c r="D43" s="34">
        <f t="shared" si="12"/>
        <v>60</v>
      </c>
      <c r="E43" s="54">
        <f t="shared" si="10"/>
        <v>201950</v>
      </c>
      <c r="F43" s="47"/>
      <c r="G43" s="85" t="s">
        <v>129</v>
      </c>
      <c r="H43" s="34">
        <v>201942.7</v>
      </c>
      <c r="I43" s="34">
        <f t="shared" si="14"/>
        <v>60</v>
      </c>
      <c r="J43" s="54">
        <f t="shared" si="11"/>
        <v>222150</v>
      </c>
      <c r="K43" s="47"/>
      <c r="L43" s="60"/>
      <c r="M43" s="34"/>
      <c r="N43" s="34"/>
      <c r="O43" s="40"/>
      <c r="P43" s="47"/>
      <c r="Q43" s="34"/>
      <c r="R43" s="34"/>
      <c r="S43" s="34"/>
      <c r="T43" s="67"/>
      <c r="U43" s="47"/>
      <c r="V43" s="85" t="s">
        <v>96</v>
      </c>
      <c r="W43" s="34">
        <v>310369.19999999995</v>
      </c>
      <c r="X43" s="34">
        <f t="shared" si="15"/>
        <v>70</v>
      </c>
      <c r="Y43" s="37">
        <f t="shared" si="13"/>
        <v>289680</v>
      </c>
      <c r="Z43" s="47"/>
      <c r="AA43" s="85" t="s">
        <v>97</v>
      </c>
      <c r="AB43" s="34">
        <v>400933</v>
      </c>
      <c r="AC43" s="34">
        <f t="shared" si="7"/>
        <v>70</v>
      </c>
      <c r="AD43" s="37">
        <f t="shared" si="8"/>
        <v>374210</v>
      </c>
      <c r="AE43" s="47"/>
      <c r="AF43" s="82">
        <v>75</v>
      </c>
    </row>
    <row r="44" spans="1:32" ht="18.75" customHeight="1">
      <c r="A44" s="52">
        <v>90</v>
      </c>
      <c r="B44" s="83" t="s">
        <v>16</v>
      </c>
      <c r="C44" s="34">
        <v>245719.6</v>
      </c>
      <c r="D44" s="34">
        <f t="shared" si="12"/>
        <v>60</v>
      </c>
      <c r="E44" s="54">
        <f t="shared" si="10"/>
        <v>245720</v>
      </c>
      <c r="F44" s="47"/>
      <c r="G44" s="85" t="s">
        <v>130</v>
      </c>
      <c r="H44" s="34">
        <v>245719.6</v>
      </c>
      <c r="I44" s="34">
        <f t="shared" si="14"/>
        <v>60</v>
      </c>
      <c r="J44" s="54">
        <f t="shared" si="11"/>
        <v>270300</v>
      </c>
      <c r="K44" s="47"/>
      <c r="L44" s="60"/>
      <c r="M44" s="34"/>
      <c r="N44" s="34"/>
      <c r="O44" s="35"/>
      <c r="P44" s="47"/>
      <c r="Q44" s="34"/>
      <c r="R44" s="34"/>
      <c r="S44" s="34"/>
      <c r="T44" s="67"/>
      <c r="U44" s="47"/>
      <c r="V44" s="85" t="s">
        <v>98</v>
      </c>
      <c r="W44" s="34">
        <v>361030.5</v>
      </c>
      <c r="X44" s="34">
        <f t="shared" si="15"/>
        <v>70</v>
      </c>
      <c r="Y44" s="37">
        <f t="shared" si="13"/>
        <v>336970</v>
      </c>
      <c r="Z44" s="47"/>
      <c r="AA44" s="85" t="s">
        <v>99</v>
      </c>
      <c r="AB44" s="34">
        <v>482612</v>
      </c>
      <c r="AC44" s="34">
        <f t="shared" si="7"/>
        <v>70</v>
      </c>
      <c r="AD44" s="37">
        <f t="shared" si="8"/>
        <v>450440</v>
      </c>
      <c r="AE44" s="47"/>
      <c r="AF44" s="82">
        <v>90</v>
      </c>
    </row>
    <row r="45" spans="1:32" ht="18.75" customHeight="1">
      <c r="A45" s="52">
        <v>110</v>
      </c>
      <c r="B45" s="83" t="s">
        <v>17</v>
      </c>
      <c r="C45" s="34">
        <v>298272.2</v>
      </c>
      <c r="D45" s="34">
        <f t="shared" si="12"/>
        <v>60</v>
      </c>
      <c r="E45" s="54">
        <f t="shared" si="10"/>
        <v>298280</v>
      </c>
      <c r="F45" s="47"/>
      <c r="G45" s="85" t="s">
        <v>131</v>
      </c>
      <c r="H45" s="34">
        <v>298272.2</v>
      </c>
      <c r="I45" s="34">
        <f t="shared" si="14"/>
        <v>60</v>
      </c>
      <c r="J45" s="54">
        <f t="shared" si="11"/>
        <v>328110</v>
      </c>
      <c r="K45" s="47"/>
      <c r="L45" s="60"/>
      <c r="M45" s="34"/>
      <c r="N45" s="34"/>
      <c r="O45" s="35"/>
      <c r="P45" s="47"/>
      <c r="Q45" s="34"/>
      <c r="R45" s="34"/>
      <c r="S45" s="34"/>
      <c r="T45" s="67"/>
      <c r="U45" s="47"/>
      <c r="V45" s="85" t="s">
        <v>100</v>
      </c>
      <c r="W45" s="34">
        <v>487056.3</v>
      </c>
      <c r="X45" s="34">
        <f t="shared" si="15"/>
        <v>70</v>
      </c>
      <c r="Y45" s="37">
        <f t="shared" si="13"/>
        <v>454590</v>
      </c>
      <c r="Z45" s="47"/>
      <c r="AA45" s="85" t="s">
        <v>101</v>
      </c>
      <c r="AB45" s="34">
        <v>552838</v>
      </c>
      <c r="AC45" s="34">
        <f t="shared" si="7"/>
        <v>70</v>
      </c>
      <c r="AD45" s="37">
        <f t="shared" si="8"/>
        <v>515990</v>
      </c>
      <c r="AE45" s="47"/>
      <c r="AF45" s="82">
        <v>110</v>
      </c>
    </row>
    <row r="46" spans="1:32" ht="18.75" customHeight="1">
      <c r="A46" s="52">
        <v>130</v>
      </c>
      <c r="B46" s="83" t="s">
        <v>18</v>
      </c>
      <c r="C46" s="34">
        <v>357441.5</v>
      </c>
      <c r="D46" s="34">
        <f t="shared" si="12"/>
        <v>60</v>
      </c>
      <c r="E46" s="54">
        <f t="shared" si="10"/>
        <v>357450</v>
      </c>
      <c r="F46" s="47"/>
      <c r="G46" s="85" t="s">
        <v>132</v>
      </c>
      <c r="H46" s="34">
        <v>357441.5</v>
      </c>
      <c r="I46" s="34">
        <f t="shared" si="14"/>
        <v>60</v>
      </c>
      <c r="J46" s="54">
        <f t="shared" si="11"/>
        <v>393200</v>
      </c>
      <c r="K46" s="47"/>
      <c r="L46" s="60"/>
      <c r="M46" s="34"/>
      <c r="N46" s="34"/>
      <c r="O46" s="35"/>
      <c r="P46" s="47"/>
      <c r="Q46" s="34"/>
      <c r="R46" s="34"/>
      <c r="S46" s="34"/>
      <c r="T46" s="67"/>
      <c r="U46" s="47"/>
      <c r="V46" s="85" t="s">
        <v>102</v>
      </c>
      <c r="W46" s="34">
        <v>556456.5</v>
      </c>
      <c r="X46" s="34">
        <f t="shared" si="15"/>
        <v>70</v>
      </c>
      <c r="Y46" s="37">
        <f t="shared" si="13"/>
        <v>519360</v>
      </c>
      <c r="Z46" s="47"/>
      <c r="AA46" s="85" t="s">
        <v>103</v>
      </c>
      <c r="AB46" s="34">
        <v>640627</v>
      </c>
      <c r="AC46" s="34">
        <f t="shared" si="7"/>
        <v>70</v>
      </c>
      <c r="AD46" s="37">
        <f t="shared" si="8"/>
        <v>597920</v>
      </c>
      <c r="AE46" s="47"/>
      <c r="AF46" s="82">
        <v>130</v>
      </c>
    </row>
    <row r="47" spans="1:32" ht="18.75" customHeight="1">
      <c r="A47" s="52">
        <v>160</v>
      </c>
      <c r="B47" s="83" t="s">
        <v>19</v>
      </c>
      <c r="C47" s="34">
        <v>416039.3</v>
      </c>
      <c r="D47" s="34">
        <f t="shared" si="12"/>
        <v>60</v>
      </c>
      <c r="E47" s="54">
        <f t="shared" si="10"/>
        <v>416040</v>
      </c>
      <c r="F47" s="47"/>
      <c r="G47" s="85" t="s">
        <v>139</v>
      </c>
      <c r="H47" s="34">
        <v>416039.3</v>
      </c>
      <c r="I47" s="34">
        <f t="shared" si="14"/>
        <v>60</v>
      </c>
      <c r="J47" s="54">
        <f t="shared" si="11"/>
        <v>457650</v>
      </c>
      <c r="K47" s="47"/>
      <c r="L47" s="60"/>
      <c r="M47" s="34"/>
      <c r="N47" s="34"/>
      <c r="O47" s="35"/>
      <c r="P47" s="47"/>
      <c r="Q47" s="34"/>
      <c r="R47" s="34"/>
      <c r="S47" s="34"/>
      <c r="T47" s="67"/>
      <c r="U47" s="47"/>
      <c r="V47" s="85" t="s">
        <v>104</v>
      </c>
      <c r="W47" s="34">
        <v>625786.2</v>
      </c>
      <c r="X47" s="34">
        <f t="shared" si="15"/>
        <v>70</v>
      </c>
      <c r="Y47" s="37">
        <f t="shared" si="13"/>
        <v>584070</v>
      </c>
      <c r="Z47" s="47"/>
      <c r="AA47" s="85" t="s">
        <v>105</v>
      </c>
      <c r="AB47" s="34">
        <v>713440</v>
      </c>
      <c r="AC47" s="34">
        <f t="shared" si="7"/>
        <v>70</v>
      </c>
      <c r="AD47" s="37">
        <f t="shared" si="8"/>
        <v>665880</v>
      </c>
      <c r="AE47" s="47"/>
      <c r="AF47" s="82">
        <v>160</v>
      </c>
    </row>
    <row r="48" spans="1:32" ht="18.75" customHeight="1">
      <c r="A48" s="52">
        <v>200</v>
      </c>
      <c r="B48" s="83" t="s">
        <v>20</v>
      </c>
      <c r="C48" s="34">
        <v>476783.4</v>
      </c>
      <c r="D48" s="34">
        <f t="shared" si="12"/>
        <v>60</v>
      </c>
      <c r="E48" s="54">
        <f t="shared" si="10"/>
        <v>476790</v>
      </c>
      <c r="F48" s="47"/>
      <c r="G48" s="85" t="s">
        <v>133</v>
      </c>
      <c r="H48" s="34">
        <v>476783.4</v>
      </c>
      <c r="I48" s="34">
        <f t="shared" si="14"/>
        <v>60</v>
      </c>
      <c r="J48" s="54">
        <f t="shared" si="11"/>
        <v>524470</v>
      </c>
      <c r="K48" s="47"/>
      <c r="L48" s="60"/>
      <c r="M48" s="34"/>
      <c r="N48" s="34"/>
      <c r="O48" s="35"/>
      <c r="P48" s="47"/>
      <c r="Q48" s="34"/>
      <c r="R48" s="34"/>
      <c r="S48" s="34"/>
      <c r="T48" s="67"/>
      <c r="U48" s="47"/>
      <c r="V48" s="85" t="s">
        <v>106</v>
      </c>
      <c r="W48" s="34">
        <v>697907.7</v>
      </c>
      <c r="X48" s="34">
        <f t="shared" si="15"/>
        <v>70</v>
      </c>
      <c r="Y48" s="37">
        <f t="shared" si="13"/>
        <v>651390</v>
      </c>
      <c r="Z48" s="47"/>
      <c r="AA48" s="85" t="s">
        <v>107</v>
      </c>
      <c r="AB48" s="34">
        <v>818558</v>
      </c>
      <c r="AC48" s="34">
        <f t="shared" si="7"/>
        <v>70</v>
      </c>
      <c r="AD48" s="37">
        <f t="shared" si="8"/>
        <v>763990</v>
      </c>
      <c r="AE48" s="47"/>
      <c r="AF48" s="82">
        <v>200</v>
      </c>
    </row>
    <row r="49" spans="1:32" ht="18.75" customHeight="1">
      <c r="A49" s="52">
        <v>220</v>
      </c>
      <c r="B49" s="83" t="s">
        <v>21</v>
      </c>
      <c r="C49" s="34">
        <v>515366</v>
      </c>
      <c r="D49" s="34">
        <f t="shared" si="12"/>
        <v>60</v>
      </c>
      <c r="E49" s="54">
        <f t="shared" si="10"/>
        <v>515370</v>
      </c>
      <c r="F49" s="47"/>
      <c r="G49" s="85" t="s">
        <v>134</v>
      </c>
      <c r="H49" s="34">
        <v>515366</v>
      </c>
      <c r="I49" s="34">
        <f t="shared" si="14"/>
        <v>60</v>
      </c>
      <c r="J49" s="54">
        <f t="shared" si="11"/>
        <v>566910</v>
      </c>
      <c r="K49" s="47"/>
      <c r="L49" s="60"/>
      <c r="M49" s="34"/>
      <c r="N49" s="34"/>
      <c r="O49" s="35"/>
      <c r="P49" s="47"/>
      <c r="Q49" s="34"/>
      <c r="R49" s="34"/>
      <c r="S49" s="34"/>
      <c r="T49" s="67"/>
      <c r="U49" s="47"/>
      <c r="V49" s="85"/>
      <c r="W49" s="34"/>
      <c r="X49" s="34"/>
      <c r="Y49" s="37"/>
      <c r="Z49" s="47"/>
      <c r="AA49" s="60"/>
      <c r="AB49" s="34"/>
      <c r="AC49" s="34"/>
      <c r="AD49" s="39"/>
      <c r="AE49" s="47"/>
      <c r="AF49" s="82">
        <v>220</v>
      </c>
    </row>
    <row r="50" spans="1:32" ht="18.75" customHeight="1">
      <c r="A50" s="52">
        <v>250</v>
      </c>
      <c r="B50" s="83" t="s">
        <v>137</v>
      </c>
      <c r="C50" s="34">
        <v>559714.4</v>
      </c>
      <c r="D50" s="34">
        <f t="shared" si="12"/>
        <v>60</v>
      </c>
      <c r="E50" s="54">
        <f t="shared" si="10"/>
        <v>559720</v>
      </c>
      <c r="F50" s="47"/>
      <c r="G50" s="85" t="s">
        <v>138</v>
      </c>
      <c r="H50" s="34">
        <v>559714.4</v>
      </c>
      <c r="I50" s="34">
        <f t="shared" si="14"/>
        <v>60</v>
      </c>
      <c r="J50" s="54">
        <f t="shared" si="11"/>
        <v>615700</v>
      </c>
      <c r="K50" s="47"/>
      <c r="L50" s="60"/>
      <c r="M50" s="34"/>
      <c r="N50" s="34"/>
      <c r="O50" s="35"/>
      <c r="P50" s="47"/>
      <c r="Q50" s="34"/>
      <c r="R50" s="34"/>
      <c r="S50" s="34"/>
      <c r="T50" s="68"/>
      <c r="U50" s="47"/>
      <c r="V50" s="85" t="s">
        <v>108</v>
      </c>
      <c r="W50" s="34">
        <v>810327</v>
      </c>
      <c r="X50" s="34">
        <f>X35</f>
        <v>70</v>
      </c>
      <c r="Y50" s="37">
        <f>CEILING(W50*X50/75,10)</f>
        <v>756310</v>
      </c>
      <c r="Z50" s="47"/>
      <c r="AA50" s="60"/>
      <c r="AB50" s="34"/>
      <c r="AC50" s="34"/>
      <c r="AD50" s="40"/>
      <c r="AE50" s="47"/>
      <c r="AF50" s="82">
        <v>250</v>
      </c>
    </row>
    <row r="51" spans="1:32" ht="18.75" customHeight="1">
      <c r="A51" s="52">
        <v>280</v>
      </c>
      <c r="B51" s="83" t="s">
        <v>22</v>
      </c>
      <c r="C51" s="34">
        <v>634149.1</v>
      </c>
      <c r="D51" s="34">
        <f t="shared" si="12"/>
        <v>60</v>
      </c>
      <c r="E51" s="54">
        <f t="shared" si="10"/>
        <v>634150</v>
      </c>
      <c r="F51" s="47"/>
      <c r="G51" s="85" t="s">
        <v>135</v>
      </c>
      <c r="H51" s="34">
        <v>634149.1</v>
      </c>
      <c r="I51" s="34">
        <f t="shared" si="14"/>
        <v>60</v>
      </c>
      <c r="J51" s="54">
        <f t="shared" si="11"/>
        <v>697570</v>
      </c>
      <c r="K51" s="47"/>
      <c r="L51" s="60"/>
      <c r="M51" s="34"/>
      <c r="N51" s="34"/>
      <c r="O51" s="35"/>
      <c r="P51" s="47"/>
      <c r="Q51" s="34"/>
      <c r="R51" s="34"/>
      <c r="S51" s="34"/>
      <c r="T51" s="68"/>
      <c r="U51" s="47"/>
      <c r="V51" s="77"/>
      <c r="W51" s="41"/>
      <c r="X51" s="41"/>
      <c r="Y51" s="35"/>
      <c r="Z51" s="47"/>
      <c r="AA51" s="60"/>
      <c r="AB51" s="34"/>
      <c r="AC51" s="34"/>
      <c r="AD51" s="40"/>
      <c r="AE51" s="47"/>
      <c r="AF51" s="82">
        <v>280</v>
      </c>
    </row>
    <row r="52" spans="1:32" ht="18.75" customHeight="1">
      <c r="A52" s="52">
        <v>315</v>
      </c>
      <c r="B52" s="83" t="s">
        <v>23</v>
      </c>
      <c r="C52" s="34">
        <v>694804.3</v>
      </c>
      <c r="D52" s="34">
        <f t="shared" si="12"/>
        <v>60</v>
      </c>
      <c r="E52" s="54">
        <f t="shared" si="10"/>
        <v>694810</v>
      </c>
      <c r="F52" s="47"/>
      <c r="G52" s="85" t="s">
        <v>136</v>
      </c>
      <c r="H52" s="34">
        <v>694804.3</v>
      </c>
      <c r="I52" s="34">
        <f t="shared" si="14"/>
        <v>60</v>
      </c>
      <c r="J52" s="54">
        <f t="shared" si="11"/>
        <v>764300</v>
      </c>
      <c r="K52" s="47"/>
      <c r="L52" s="69"/>
      <c r="M52" s="42"/>
      <c r="N52" s="42"/>
      <c r="O52" s="43"/>
      <c r="P52" s="73"/>
      <c r="Q52" s="42"/>
      <c r="R52" s="42"/>
      <c r="S52" s="42"/>
      <c r="T52" s="70"/>
      <c r="U52" s="73"/>
      <c r="V52" s="78"/>
      <c r="W52" s="44"/>
      <c r="X52" s="44"/>
      <c r="Y52" s="43"/>
      <c r="Z52" s="73"/>
      <c r="AA52" s="69"/>
      <c r="AB52" s="42"/>
      <c r="AC52" s="42"/>
      <c r="AD52" s="45"/>
      <c r="AE52" s="73"/>
      <c r="AF52" s="82">
        <v>315</v>
      </c>
    </row>
    <row r="53" spans="1:32" ht="18.75" thickBot="1">
      <c r="A53" s="56"/>
      <c r="B53" s="84"/>
      <c r="C53" s="57"/>
      <c r="D53" s="57"/>
      <c r="E53" s="58"/>
      <c r="F53" s="48"/>
      <c r="G53" s="56"/>
      <c r="H53" s="57"/>
      <c r="I53" s="57"/>
      <c r="J53" s="58"/>
      <c r="K53" s="48"/>
      <c r="L53" s="56"/>
      <c r="M53" s="57"/>
      <c r="N53" s="57"/>
      <c r="O53" s="71"/>
      <c r="P53" s="48"/>
      <c r="Q53" s="57"/>
      <c r="R53" s="57"/>
      <c r="S53" s="57"/>
      <c r="T53" s="58"/>
      <c r="U53" s="48"/>
      <c r="V53" s="56"/>
      <c r="W53" s="57"/>
      <c r="X53" s="57"/>
      <c r="Y53" s="71"/>
      <c r="Z53" s="48"/>
      <c r="AA53" s="56"/>
      <c r="AB53" s="57"/>
      <c r="AC53" s="57"/>
      <c r="AD53" s="71"/>
      <c r="AE53" s="48"/>
      <c r="AF53" s="48"/>
    </row>
    <row r="54" spans="1:32" ht="23.25">
      <c r="A54" s="185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</row>
    <row r="55" ht="18">
      <c r="AF55" s="1"/>
    </row>
    <row r="56" ht="18">
      <c r="AF56" s="1"/>
    </row>
    <row r="57" ht="18">
      <c r="AF57" s="1"/>
    </row>
    <row r="58" ht="18">
      <c r="AF58" s="1"/>
    </row>
    <row r="59" ht="18">
      <c r="AF59" s="1"/>
    </row>
  </sheetData>
  <sheetProtection/>
  <mergeCells count="12">
    <mergeCell ref="H1:AF1"/>
    <mergeCell ref="H2:AF2"/>
    <mergeCell ref="H3:AF3"/>
    <mergeCell ref="H4:AF4"/>
    <mergeCell ref="H5:AF5"/>
    <mergeCell ref="G9:AF11"/>
    <mergeCell ref="A6:AF6"/>
    <mergeCell ref="A24:AF24"/>
    <mergeCell ref="A54:AF54"/>
    <mergeCell ref="A14:AF14"/>
    <mergeCell ref="A9:B9"/>
    <mergeCell ref="A11:B11"/>
  </mergeCells>
  <hyperlinks>
    <hyperlink ref="Q13" r:id="rId1" display="Siemens Micromaster 420"/>
    <hyperlink ref="V13" r:id="rId2" display="Siemens Micromaster 430"/>
    <hyperlink ref="AA13" r:id="rId3" display="Siemens Micromaster 440"/>
    <hyperlink ref="L13" r:id="rId4" display="Siemens Sinamics G110"/>
    <hyperlink ref="B13" r:id="rId5" display="PR6000"/>
    <hyperlink ref="G13" r:id="rId6" display="PR6100"/>
    <hyperlink ref="H5" r:id="rId7" display="https://tehprivod.ru/"/>
  </hyperlinks>
  <printOptions/>
  <pageMargins left="0.3" right="0.16" top="0.29" bottom="0.17" header="0.22" footer="0.16"/>
  <pageSetup fitToHeight="10" horizontalDpi="600" verticalDpi="600" orientation="landscape" paperSize="9" scale="49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K92"/>
  <sheetViews>
    <sheetView zoomScalePageLayoutView="0" workbookViewId="0" topLeftCell="A1">
      <selection activeCell="O14" sqref="O14"/>
    </sheetView>
  </sheetViews>
  <sheetFormatPr defaultColWidth="9.00390625" defaultRowHeight="12.75"/>
  <cols>
    <col min="1" max="1" width="20.00390625" style="100" customWidth="1"/>
    <col min="2" max="2" width="19.875" style="121" customWidth="1"/>
    <col min="3" max="4" width="13.375" style="100" customWidth="1"/>
    <col min="5" max="5" width="13.375" style="119" customWidth="1"/>
    <col min="6" max="6" width="2.375" style="100" customWidth="1"/>
    <col min="7" max="7" width="17.00390625" style="100" customWidth="1"/>
    <col min="8" max="8" width="21.625" style="100" customWidth="1"/>
    <col min="9" max="9" width="14.875" style="100" hidden="1" customWidth="1"/>
    <col min="10" max="10" width="12.375" style="120" hidden="1" customWidth="1"/>
    <col min="11" max="11" width="13.25390625" style="120" customWidth="1"/>
    <col min="12" max="16384" width="9.125" style="100" customWidth="1"/>
  </cols>
  <sheetData>
    <row r="1" spans="1:11" ht="15.75" customHeight="1">
      <c r="A1" s="88"/>
      <c r="B1" s="88"/>
      <c r="C1" s="88"/>
      <c r="D1" s="88"/>
      <c r="E1" s="88"/>
      <c r="F1" s="209" t="s">
        <v>296</v>
      </c>
      <c r="G1" s="209"/>
      <c r="H1" s="209"/>
      <c r="I1" s="209"/>
      <c r="J1" s="209"/>
      <c r="K1" s="209"/>
    </row>
    <row r="2" spans="1:11" ht="15.75" customHeight="1">
      <c r="A2" s="88"/>
      <c r="B2" s="88"/>
      <c r="C2" s="88"/>
      <c r="D2" s="88"/>
      <c r="E2" s="88"/>
      <c r="F2" s="209" t="s">
        <v>314</v>
      </c>
      <c r="G2" s="209"/>
      <c r="H2" s="209"/>
      <c r="I2" s="209"/>
      <c r="J2" s="209"/>
      <c r="K2" s="209"/>
    </row>
    <row r="3" spans="1:11" ht="15.75" customHeight="1">
      <c r="A3" s="88"/>
      <c r="B3" s="88"/>
      <c r="C3" s="88"/>
      <c r="D3" s="88"/>
      <c r="E3" s="88"/>
      <c r="F3" s="209" t="s">
        <v>313</v>
      </c>
      <c r="G3" s="209"/>
      <c r="H3" s="209"/>
      <c r="I3" s="209"/>
      <c r="J3" s="209"/>
      <c r="K3" s="209"/>
    </row>
    <row r="4" spans="1:11" ht="15.75" customHeight="1">
      <c r="A4" s="88"/>
      <c r="B4" s="88"/>
      <c r="C4" s="88"/>
      <c r="D4" s="88"/>
      <c r="E4" s="88"/>
      <c r="F4" s="209" t="s">
        <v>297</v>
      </c>
      <c r="G4" s="209"/>
      <c r="H4" s="209"/>
      <c r="I4" s="209"/>
      <c r="J4" s="209"/>
      <c r="K4" s="209"/>
    </row>
    <row r="5" spans="1:11" ht="15.75" customHeight="1">
      <c r="A5" s="88"/>
      <c r="B5" s="88"/>
      <c r="C5" s="88"/>
      <c r="D5" s="88"/>
      <c r="E5" s="88"/>
      <c r="F5" s="210" t="s">
        <v>311</v>
      </c>
      <c r="G5" s="211"/>
      <c r="H5" s="211"/>
      <c r="I5" s="211"/>
      <c r="J5" s="211"/>
      <c r="K5" s="211"/>
    </row>
    <row r="6" spans="1:11" ht="24.75" customHeight="1">
      <c r="A6" s="212" t="s">
        <v>150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</row>
    <row r="7" spans="1:11" ht="13.5" customHeight="1" thickBo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1" ht="13.5" customHeight="1" thickBot="1">
      <c r="A8" s="206" t="s">
        <v>303</v>
      </c>
      <c r="B8" s="206"/>
      <c r="C8" s="99"/>
      <c r="D8" s="91"/>
      <c r="E8" s="90">
        <v>60</v>
      </c>
      <c r="F8" s="207" t="s">
        <v>298</v>
      </c>
      <c r="G8" s="208"/>
      <c r="H8" s="208"/>
      <c r="I8" s="208"/>
      <c r="J8" s="208"/>
      <c r="K8" s="208"/>
    </row>
    <row r="9" spans="1:11" ht="13.5" customHeight="1" thickBot="1">
      <c r="A9" s="98"/>
      <c r="B9" s="98" t="s">
        <v>304</v>
      </c>
      <c r="C9" s="99"/>
      <c r="D9" s="91"/>
      <c r="E9" s="90">
        <v>70</v>
      </c>
      <c r="F9" s="207"/>
      <c r="G9" s="208"/>
      <c r="H9" s="208"/>
      <c r="I9" s="208"/>
      <c r="J9" s="208"/>
      <c r="K9" s="208"/>
    </row>
    <row r="10" spans="1:11" ht="14.25" customHeight="1">
      <c r="A10" s="206" t="s">
        <v>299</v>
      </c>
      <c r="B10" s="206"/>
      <c r="C10" s="92"/>
      <c r="D10" s="93"/>
      <c r="E10" s="92">
        <v>43054</v>
      </c>
      <c r="F10" s="208"/>
      <c r="G10" s="208"/>
      <c r="H10" s="208"/>
      <c r="I10" s="208"/>
      <c r="J10" s="208"/>
      <c r="K10" s="208"/>
    </row>
    <row r="11" spans="1:11" ht="14.25" customHeight="1" thickBot="1">
      <c r="A11" s="94"/>
      <c r="B11" s="94"/>
      <c r="C11" s="95"/>
      <c r="D11" s="96"/>
      <c r="E11" s="96"/>
      <c r="F11" s="97"/>
      <c r="G11" s="97"/>
      <c r="H11" s="97"/>
      <c r="I11" s="97"/>
      <c r="J11" s="97"/>
      <c r="K11" s="97"/>
    </row>
    <row r="12" spans="1:11" ht="24.75" customHeight="1">
      <c r="A12" s="194" t="s">
        <v>151</v>
      </c>
      <c r="B12" s="195"/>
      <c r="C12" s="101" t="s">
        <v>152</v>
      </c>
      <c r="D12" s="101" t="s">
        <v>153</v>
      </c>
      <c r="E12" s="102" t="s">
        <v>154</v>
      </c>
      <c r="F12" s="103"/>
      <c r="G12" s="195" t="s">
        <v>151</v>
      </c>
      <c r="H12" s="196"/>
      <c r="I12" s="101" t="s">
        <v>152</v>
      </c>
      <c r="J12" s="101" t="s">
        <v>153</v>
      </c>
      <c r="K12" s="104" t="s">
        <v>154</v>
      </c>
    </row>
    <row r="13" spans="1:11" ht="24.75" customHeight="1">
      <c r="A13" s="199" t="s">
        <v>155</v>
      </c>
      <c r="B13" s="200"/>
      <c r="C13" s="200"/>
      <c r="D13" s="200"/>
      <c r="E13" s="200"/>
      <c r="F13" s="105"/>
      <c r="G13" s="201" t="s">
        <v>156</v>
      </c>
      <c r="H13" s="202"/>
      <c r="I13" s="202"/>
      <c r="J13" s="202"/>
      <c r="K13" s="203"/>
    </row>
    <row r="14" spans="1:11" ht="24.75" customHeight="1">
      <c r="A14" s="197" t="s">
        <v>157</v>
      </c>
      <c r="B14" s="198"/>
      <c r="C14" s="106">
        <v>1870</v>
      </c>
      <c r="D14" s="106">
        <f>E8</f>
        <v>60</v>
      </c>
      <c r="E14" s="107">
        <f>CEILING(C14*D14/65,10)</f>
        <v>1730</v>
      </c>
      <c r="F14" s="108"/>
      <c r="G14" s="198" t="s">
        <v>158</v>
      </c>
      <c r="H14" s="198"/>
      <c r="I14" s="109">
        <v>10110</v>
      </c>
      <c r="J14" s="110">
        <f>E8</f>
        <v>60</v>
      </c>
      <c r="K14" s="111">
        <f>CEILING(I14*J14/65,10)</f>
        <v>9340</v>
      </c>
    </row>
    <row r="15" spans="1:11" ht="24.75" customHeight="1">
      <c r="A15" s="197" t="s">
        <v>159</v>
      </c>
      <c r="B15" s="198"/>
      <c r="C15" s="106">
        <v>1870</v>
      </c>
      <c r="D15" s="106">
        <f>E8</f>
        <v>60</v>
      </c>
      <c r="E15" s="107">
        <f>CEILING(C15*D15/65,10)</f>
        <v>1730</v>
      </c>
      <c r="F15" s="108"/>
      <c r="G15" s="198" t="s">
        <v>160</v>
      </c>
      <c r="H15" s="198"/>
      <c r="I15" s="109">
        <v>12100</v>
      </c>
      <c r="J15" s="106">
        <f>J14</f>
        <v>60</v>
      </c>
      <c r="K15" s="111">
        <f aca="true" t="shared" si="0" ref="K15:K39">CEILING(I15*J15/65,10)</f>
        <v>11170</v>
      </c>
    </row>
    <row r="16" spans="1:11" ht="24.75" customHeight="1">
      <c r="A16" s="197" t="s">
        <v>161</v>
      </c>
      <c r="B16" s="198"/>
      <c r="C16" s="106">
        <v>2520</v>
      </c>
      <c r="D16" s="106">
        <f>E9</f>
        <v>70</v>
      </c>
      <c r="E16" s="107">
        <f>CEILING(C16*D16/75,10)</f>
        <v>2360</v>
      </c>
      <c r="F16" s="108"/>
      <c r="G16" s="198" t="s">
        <v>162</v>
      </c>
      <c r="H16" s="198"/>
      <c r="I16" s="109">
        <v>4600</v>
      </c>
      <c r="J16" s="106">
        <f aca="true" t="shared" si="1" ref="J16:J21">J15</f>
        <v>60</v>
      </c>
      <c r="K16" s="111">
        <f t="shared" si="0"/>
        <v>4250</v>
      </c>
    </row>
    <row r="17" spans="1:11" ht="24.75" customHeight="1">
      <c r="A17" s="197" t="s">
        <v>163</v>
      </c>
      <c r="B17" s="198"/>
      <c r="C17" s="106">
        <v>2520</v>
      </c>
      <c r="D17" s="106">
        <f>E9</f>
        <v>70</v>
      </c>
      <c r="E17" s="107">
        <f>CEILING(C17*D17/75,10)</f>
        <v>2360</v>
      </c>
      <c r="F17" s="108"/>
      <c r="G17" s="198" t="s">
        <v>164</v>
      </c>
      <c r="H17" s="198"/>
      <c r="I17" s="109">
        <v>8110</v>
      </c>
      <c r="J17" s="106">
        <f t="shared" si="1"/>
        <v>60</v>
      </c>
      <c r="K17" s="111">
        <f t="shared" si="0"/>
        <v>7490</v>
      </c>
    </row>
    <row r="18" spans="1:11" ht="24.75" customHeight="1">
      <c r="A18" s="197" t="s">
        <v>165</v>
      </c>
      <c r="B18" s="198"/>
      <c r="C18" s="106">
        <v>7790</v>
      </c>
      <c r="D18" s="106">
        <f>E9</f>
        <v>70</v>
      </c>
      <c r="E18" s="107">
        <f>CEILING(C18*D18/75,10)</f>
        <v>7280</v>
      </c>
      <c r="F18" s="108"/>
      <c r="G18" s="198" t="s">
        <v>166</v>
      </c>
      <c r="H18" s="198"/>
      <c r="I18" s="109">
        <v>10110</v>
      </c>
      <c r="J18" s="106">
        <f t="shared" si="1"/>
        <v>60</v>
      </c>
      <c r="K18" s="111">
        <f t="shared" si="0"/>
        <v>9340</v>
      </c>
    </row>
    <row r="19" spans="1:11" ht="24.75" customHeight="1">
      <c r="A19" s="197" t="s">
        <v>167</v>
      </c>
      <c r="B19" s="198"/>
      <c r="C19" s="106">
        <v>1670</v>
      </c>
      <c r="D19" s="106">
        <f>E9</f>
        <v>70</v>
      </c>
      <c r="E19" s="107">
        <f>CEILING(C19*D19/75,10)</f>
        <v>1560</v>
      </c>
      <c r="F19" s="108"/>
      <c r="G19" s="198" t="s">
        <v>168</v>
      </c>
      <c r="H19" s="198"/>
      <c r="I19" s="109">
        <v>12100</v>
      </c>
      <c r="J19" s="106">
        <f t="shared" si="1"/>
        <v>60</v>
      </c>
      <c r="K19" s="111">
        <f t="shared" si="0"/>
        <v>11170</v>
      </c>
    </row>
    <row r="20" spans="1:11" ht="24.75" customHeight="1">
      <c r="A20" s="199" t="s">
        <v>169</v>
      </c>
      <c r="B20" s="200"/>
      <c r="C20" s="200"/>
      <c r="D20" s="200"/>
      <c r="E20" s="200"/>
      <c r="F20" s="108"/>
      <c r="G20" s="198" t="s">
        <v>170</v>
      </c>
      <c r="H20" s="198"/>
      <c r="I20" s="109">
        <v>16080</v>
      </c>
      <c r="J20" s="106">
        <f t="shared" si="1"/>
        <v>60</v>
      </c>
      <c r="K20" s="111">
        <f t="shared" si="0"/>
        <v>14850</v>
      </c>
    </row>
    <row r="21" spans="1:11" ht="24.75" customHeight="1">
      <c r="A21" s="197" t="s">
        <v>171</v>
      </c>
      <c r="B21" s="198"/>
      <c r="C21" s="106">
        <v>6680</v>
      </c>
      <c r="D21" s="106">
        <f>E9</f>
        <v>70</v>
      </c>
      <c r="E21" s="107">
        <f>CEILING(C21*D21/75,10)</f>
        <v>6240</v>
      </c>
      <c r="F21" s="108"/>
      <c r="G21" s="198" t="s">
        <v>172</v>
      </c>
      <c r="H21" s="198"/>
      <c r="I21" s="109">
        <v>20210</v>
      </c>
      <c r="J21" s="106">
        <f t="shared" si="1"/>
        <v>60</v>
      </c>
      <c r="K21" s="111">
        <f t="shared" si="0"/>
        <v>18660</v>
      </c>
    </row>
    <row r="22" spans="1:11" ht="24.75" customHeight="1">
      <c r="A22" s="197" t="s">
        <v>173</v>
      </c>
      <c r="B22" s="198"/>
      <c r="C22" s="106">
        <v>19260</v>
      </c>
      <c r="D22" s="106">
        <f>E9</f>
        <v>70</v>
      </c>
      <c r="E22" s="107">
        <f>CEILING(C22*D22/75,10)</f>
        <v>17980</v>
      </c>
      <c r="F22" s="108"/>
      <c r="G22" s="201" t="s">
        <v>174</v>
      </c>
      <c r="H22" s="202"/>
      <c r="I22" s="202"/>
      <c r="J22" s="202"/>
      <c r="K22" s="203"/>
    </row>
    <row r="23" spans="1:11" ht="24.75" customHeight="1">
      <c r="A23" s="197" t="s">
        <v>175</v>
      </c>
      <c r="B23" s="198"/>
      <c r="C23" s="106">
        <v>31300</v>
      </c>
      <c r="D23" s="106">
        <f>D22</f>
        <v>70</v>
      </c>
      <c r="E23" s="107">
        <f>CEILING(C23*D23/75,10)</f>
        <v>29220</v>
      </c>
      <c r="F23" s="108"/>
      <c r="G23" s="198" t="s">
        <v>176</v>
      </c>
      <c r="H23" s="198"/>
      <c r="I23" s="109">
        <v>5900</v>
      </c>
      <c r="J23" s="110">
        <f>E8</f>
        <v>60</v>
      </c>
      <c r="K23" s="111">
        <f t="shared" si="0"/>
        <v>5450</v>
      </c>
    </row>
    <row r="24" spans="1:11" ht="24.75" customHeight="1">
      <c r="A24" s="199" t="s">
        <v>177</v>
      </c>
      <c r="B24" s="200"/>
      <c r="C24" s="200"/>
      <c r="D24" s="200"/>
      <c r="E24" s="200"/>
      <c r="F24" s="108"/>
      <c r="G24" s="198" t="s">
        <v>178</v>
      </c>
      <c r="H24" s="198"/>
      <c r="I24" s="109">
        <v>6240</v>
      </c>
      <c r="J24" s="106">
        <f aca="true" t="shared" si="2" ref="J24:J39">J23</f>
        <v>60</v>
      </c>
      <c r="K24" s="111">
        <f t="shared" si="0"/>
        <v>5760</v>
      </c>
    </row>
    <row r="25" spans="1:11" ht="24.75" customHeight="1">
      <c r="A25" s="197" t="s">
        <v>179</v>
      </c>
      <c r="B25" s="198"/>
      <c r="C25" s="106">
        <v>7100</v>
      </c>
      <c r="D25" s="106">
        <f>E9</f>
        <v>70</v>
      </c>
      <c r="E25" s="107">
        <f>CEILING(C25*D25/75,10)</f>
        <v>6630</v>
      </c>
      <c r="F25" s="108"/>
      <c r="G25" s="198" t="s">
        <v>180</v>
      </c>
      <c r="H25" s="198"/>
      <c r="I25" s="109">
        <v>9270</v>
      </c>
      <c r="J25" s="106">
        <f t="shared" si="2"/>
        <v>60</v>
      </c>
      <c r="K25" s="111">
        <f t="shared" si="0"/>
        <v>8560</v>
      </c>
    </row>
    <row r="26" spans="1:11" ht="24.75" customHeight="1">
      <c r="A26" s="197" t="s">
        <v>181</v>
      </c>
      <c r="B26" s="198"/>
      <c r="C26" s="106">
        <v>7960</v>
      </c>
      <c r="D26" s="106">
        <f>E9</f>
        <v>70</v>
      </c>
      <c r="E26" s="107">
        <f>CEILING(C26*D26/75,10)</f>
        <v>7430</v>
      </c>
      <c r="F26" s="108"/>
      <c r="G26" s="198" t="s">
        <v>182</v>
      </c>
      <c r="H26" s="198"/>
      <c r="I26" s="109">
        <v>9270</v>
      </c>
      <c r="J26" s="106">
        <f t="shared" si="2"/>
        <v>60</v>
      </c>
      <c r="K26" s="111">
        <f t="shared" si="0"/>
        <v>8560</v>
      </c>
    </row>
    <row r="27" spans="1:11" ht="24.75" customHeight="1">
      <c r="A27" s="199" t="s">
        <v>183</v>
      </c>
      <c r="B27" s="200"/>
      <c r="C27" s="200"/>
      <c r="D27" s="200"/>
      <c r="E27" s="200"/>
      <c r="F27" s="108"/>
      <c r="G27" s="198" t="s">
        <v>184</v>
      </c>
      <c r="H27" s="198"/>
      <c r="I27" s="109">
        <v>4630</v>
      </c>
      <c r="J27" s="106">
        <f t="shared" si="2"/>
        <v>60</v>
      </c>
      <c r="K27" s="111">
        <f t="shared" si="0"/>
        <v>4280</v>
      </c>
    </row>
    <row r="28" spans="1:11" ht="24.75" customHeight="1">
      <c r="A28" s="197" t="s">
        <v>185</v>
      </c>
      <c r="B28" s="198"/>
      <c r="C28" s="106">
        <v>350</v>
      </c>
      <c r="D28" s="106">
        <f>E9</f>
        <v>70</v>
      </c>
      <c r="E28" s="107">
        <f>CEILING(C28*D28/75,10)</f>
        <v>330</v>
      </c>
      <c r="F28" s="108"/>
      <c r="G28" s="198" t="s">
        <v>186</v>
      </c>
      <c r="H28" s="198"/>
      <c r="I28" s="109">
        <v>5560</v>
      </c>
      <c r="J28" s="106">
        <f t="shared" si="2"/>
        <v>60</v>
      </c>
      <c r="K28" s="111">
        <f t="shared" si="0"/>
        <v>5140</v>
      </c>
    </row>
    <row r="29" spans="1:11" ht="24.75" customHeight="1">
      <c r="A29" s="197" t="s">
        <v>187</v>
      </c>
      <c r="B29" s="198"/>
      <c r="C29" s="106">
        <v>2080</v>
      </c>
      <c r="D29" s="106">
        <f>E9</f>
        <v>70</v>
      </c>
      <c r="E29" s="107">
        <f>CEILING(C29*D29/75,10)</f>
        <v>1950</v>
      </c>
      <c r="F29" s="108"/>
      <c r="G29" s="198" t="s">
        <v>188</v>
      </c>
      <c r="H29" s="198"/>
      <c r="I29" s="109">
        <v>5560</v>
      </c>
      <c r="J29" s="106">
        <f t="shared" si="2"/>
        <v>60</v>
      </c>
      <c r="K29" s="111">
        <f t="shared" si="0"/>
        <v>5140</v>
      </c>
    </row>
    <row r="30" spans="1:11" ht="24.75" customHeight="1">
      <c r="A30" s="197" t="s">
        <v>189</v>
      </c>
      <c r="B30" s="198"/>
      <c r="C30" s="106">
        <v>6060</v>
      </c>
      <c r="D30" s="106">
        <f>E9</f>
        <v>70</v>
      </c>
      <c r="E30" s="107">
        <f>CEILING(C30*D30/75,10)</f>
        <v>5660</v>
      </c>
      <c r="F30" s="108"/>
      <c r="G30" s="198" t="s">
        <v>190</v>
      </c>
      <c r="H30" s="198"/>
      <c r="I30" s="109">
        <v>10610</v>
      </c>
      <c r="J30" s="106">
        <f t="shared" si="2"/>
        <v>60</v>
      </c>
      <c r="K30" s="111">
        <f t="shared" si="0"/>
        <v>9800</v>
      </c>
    </row>
    <row r="31" spans="1:11" ht="24.75" customHeight="1">
      <c r="A31" s="199" t="s">
        <v>191</v>
      </c>
      <c r="B31" s="200"/>
      <c r="C31" s="200"/>
      <c r="D31" s="200"/>
      <c r="E31" s="200"/>
      <c r="F31" s="108"/>
      <c r="G31" s="198" t="s">
        <v>192</v>
      </c>
      <c r="H31" s="198"/>
      <c r="I31" s="109">
        <v>14260</v>
      </c>
      <c r="J31" s="106">
        <f t="shared" si="2"/>
        <v>60</v>
      </c>
      <c r="K31" s="111">
        <f t="shared" si="0"/>
        <v>13170</v>
      </c>
    </row>
    <row r="32" spans="1:11" ht="24.75" customHeight="1">
      <c r="A32" s="197" t="s">
        <v>193</v>
      </c>
      <c r="B32" s="198"/>
      <c r="C32" s="106">
        <v>4570</v>
      </c>
      <c r="D32" s="106">
        <f>E8</f>
        <v>60</v>
      </c>
      <c r="E32" s="107">
        <f>CEILING(C32*D32/65,10)</f>
        <v>4220</v>
      </c>
      <c r="F32" s="108"/>
      <c r="G32" s="198" t="s">
        <v>194</v>
      </c>
      <c r="H32" s="198"/>
      <c r="I32" s="109">
        <v>5900</v>
      </c>
      <c r="J32" s="106">
        <f t="shared" si="2"/>
        <v>60</v>
      </c>
      <c r="K32" s="111">
        <f t="shared" si="0"/>
        <v>5450</v>
      </c>
    </row>
    <row r="33" spans="1:11" ht="24.75" customHeight="1">
      <c r="A33" s="197" t="s">
        <v>195</v>
      </c>
      <c r="B33" s="198"/>
      <c r="C33" s="106">
        <v>4680</v>
      </c>
      <c r="D33" s="106">
        <f>D32</f>
        <v>60</v>
      </c>
      <c r="E33" s="107">
        <f aca="true" t="shared" si="3" ref="E33:E41">CEILING(C33*D33/65,10)</f>
        <v>4320</v>
      </c>
      <c r="F33" s="108"/>
      <c r="G33" s="198" t="s">
        <v>196</v>
      </c>
      <c r="H33" s="198"/>
      <c r="I33" s="109">
        <v>6240</v>
      </c>
      <c r="J33" s="106">
        <f t="shared" si="2"/>
        <v>60</v>
      </c>
      <c r="K33" s="111">
        <f t="shared" si="0"/>
        <v>5760</v>
      </c>
    </row>
    <row r="34" spans="1:11" ht="24.75" customHeight="1">
      <c r="A34" s="197" t="s">
        <v>197</v>
      </c>
      <c r="B34" s="198"/>
      <c r="C34" s="106">
        <v>9520</v>
      </c>
      <c r="D34" s="106">
        <f>D33</f>
        <v>60</v>
      </c>
      <c r="E34" s="107">
        <f t="shared" si="3"/>
        <v>8790</v>
      </c>
      <c r="F34" s="108"/>
      <c r="G34" s="198" t="s">
        <v>198</v>
      </c>
      <c r="H34" s="198"/>
      <c r="I34" s="109">
        <v>9270</v>
      </c>
      <c r="J34" s="106">
        <f t="shared" si="2"/>
        <v>60</v>
      </c>
      <c r="K34" s="111">
        <f t="shared" si="0"/>
        <v>8560</v>
      </c>
    </row>
    <row r="35" spans="1:11" ht="24.75" customHeight="1">
      <c r="A35" s="197" t="s">
        <v>199</v>
      </c>
      <c r="B35" s="198"/>
      <c r="C35" s="106">
        <v>9860</v>
      </c>
      <c r="D35" s="106">
        <f>D34</f>
        <v>60</v>
      </c>
      <c r="E35" s="107">
        <f t="shared" si="3"/>
        <v>9110</v>
      </c>
      <c r="F35" s="108"/>
      <c r="G35" s="198" t="s">
        <v>200</v>
      </c>
      <c r="H35" s="198"/>
      <c r="I35" s="109">
        <v>11290</v>
      </c>
      <c r="J35" s="106">
        <f t="shared" si="2"/>
        <v>60</v>
      </c>
      <c r="K35" s="111">
        <f t="shared" si="0"/>
        <v>10430</v>
      </c>
    </row>
    <row r="36" spans="1:11" ht="24.75" customHeight="1">
      <c r="A36" s="197" t="s">
        <v>201</v>
      </c>
      <c r="B36" s="198"/>
      <c r="C36" s="106">
        <v>14160</v>
      </c>
      <c r="D36" s="106">
        <f>D35</f>
        <v>60</v>
      </c>
      <c r="E36" s="107">
        <f t="shared" si="3"/>
        <v>13080</v>
      </c>
      <c r="F36" s="108"/>
      <c r="G36" s="198" t="s">
        <v>202</v>
      </c>
      <c r="H36" s="198"/>
      <c r="I36" s="109">
        <v>18200</v>
      </c>
      <c r="J36" s="106">
        <f t="shared" si="2"/>
        <v>60</v>
      </c>
      <c r="K36" s="111">
        <f t="shared" si="0"/>
        <v>16800</v>
      </c>
    </row>
    <row r="37" spans="1:11" ht="24.75" customHeight="1">
      <c r="A37" s="197" t="s">
        <v>203</v>
      </c>
      <c r="B37" s="198"/>
      <c r="C37" s="106">
        <v>18320</v>
      </c>
      <c r="D37" s="106">
        <f>D36</f>
        <v>60</v>
      </c>
      <c r="E37" s="107">
        <f t="shared" si="3"/>
        <v>16920</v>
      </c>
      <c r="F37" s="108"/>
      <c r="G37" s="198" t="s">
        <v>204</v>
      </c>
      <c r="H37" s="198"/>
      <c r="I37" s="109">
        <v>18200</v>
      </c>
      <c r="J37" s="106">
        <f t="shared" si="2"/>
        <v>60</v>
      </c>
      <c r="K37" s="111">
        <f t="shared" si="0"/>
        <v>16800</v>
      </c>
    </row>
    <row r="38" spans="1:11" ht="24.75" customHeight="1">
      <c r="A38" s="199" t="s">
        <v>205</v>
      </c>
      <c r="B38" s="200"/>
      <c r="C38" s="200"/>
      <c r="D38" s="200"/>
      <c r="E38" s="200"/>
      <c r="F38" s="108"/>
      <c r="G38" s="198" t="s">
        <v>206</v>
      </c>
      <c r="H38" s="198"/>
      <c r="I38" s="109">
        <v>15160</v>
      </c>
      <c r="J38" s="106">
        <f t="shared" si="2"/>
        <v>60</v>
      </c>
      <c r="K38" s="111">
        <f t="shared" si="0"/>
        <v>14000</v>
      </c>
    </row>
    <row r="39" spans="1:11" ht="24.75" customHeight="1">
      <c r="A39" s="197" t="s">
        <v>207</v>
      </c>
      <c r="B39" s="198"/>
      <c r="C39" s="106">
        <v>7260</v>
      </c>
      <c r="D39" s="106">
        <f>E8</f>
        <v>60</v>
      </c>
      <c r="E39" s="107">
        <f t="shared" si="3"/>
        <v>6710</v>
      </c>
      <c r="F39" s="108"/>
      <c r="G39" s="198" t="s">
        <v>208</v>
      </c>
      <c r="H39" s="198"/>
      <c r="I39" s="109">
        <v>8600</v>
      </c>
      <c r="J39" s="106">
        <f t="shared" si="2"/>
        <v>60</v>
      </c>
      <c r="K39" s="111">
        <f t="shared" si="0"/>
        <v>7940</v>
      </c>
    </row>
    <row r="40" spans="1:11" ht="24.75" customHeight="1">
      <c r="A40" s="197" t="s">
        <v>209</v>
      </c>
      <c r="B40" s="198"/>
      <c r="C40" s="106">
        <v>8470</v>
      </c>
      <c r="D40" s="106">
        <f>D39</f>
        <v>60</v>
      </c>
      <c r="E40" s="107">
        <f t="shared" si="3"/>
        <v>7820</v>
      </c>
      <c r="F40" s="108"/>
      <c r="G40" s="108"/>
      <c r="H40" s="108"/>
      <c r="I40" s="108"/>
      <c r="J40" s="112"/>
      <c r="K40" s="113"/>
    </row>
    <row r="41" spans="1:11" ht="24.75" customHeight="1" thickBot="1">
      <c r="A41" s="204" t="s">
        <v>210</v>
      </c>
      <c r="B41" s="205"/>
      <c r="C41" s="114">
        <v>9330</v>
      </c>
      <c r="D41" s="114">
        <f>D40</f>
        <v>60</v>
      </c>
      <c r="E41" s="115">
        <f t="shared" si="3"/>
        <v>8620</v>
      </c>
      <c r="F41" s="116"/>
      <c r="G41" s="116"/>
      <c r="H41" s="116"/>
      <c r="I41" s="116"/>
      <c r="J41" s="117"/>
      <c r="K41" s="118"/>
    </row>
    <row r="42" ht="24.75" customHeight="1">
      <c r="B42" s="100"/>
    </row>
    <row r="43" ht="24.75" customHeight="1">
      <c r="B43" s="100"/>
    </row>
    <row r="44" ht="24.75" customHeight="1">
      <c r="B44" s="100"/>
    </row>
    <row r="45" ht="24.75" customHeight="1">
      <c r="B45" s="100"/>
    </row>
    <row r="46" ht="24.75" customHeight="1">
      <c r="B46" s="100"/>
    </row>
    <row r="47" ht="24.75" customHeight="1">
      <c r="B47" s="100"/>
    </row>
    <row r="48" ht="24.75" customHeight="1">
      <c r="B48" s="100"/>
    </row>
    <row r="49" ht="24.75" customHeight="1">
      <c r="B49" s="100"/>
    </row>
    <row r="50" ht="24.75" customHeight="1">
      <c r="B50" s="100"/>
    </row>
    <row r="51" ht="24.75" customHeight="1">
      <c r="B51" s="100"/>
    </row>
    <row r="52" ht="24.75" customHeight="1">
      <c r="B52" s="100"/>
    </row>
    <row r="53" ht="24.75" customHeight="1">
      <c r="B53" s="100"/>
    </row>
    <row r="54" ht="24.75" customHeight="1">
      <c r="B54" s="100"/>
    </row>
    <row r="55" ht="24.75" customHeight="1">
      <c r="B55" s="100"/>
    </row>
    <row r="56" ht="24.75" customHeight="1">
      <c r="B56" s="100"/>
    </row>
    <row r="57" ht="24.75" customHeight="1">
      <c r="B57" s="100"/>
    </row>
    <row r="58" ht="24.75" customHeight="1">
      <c r="B58" s="100"/>
    </row>
    <row r="59" ht="24.75" customHeight="1">
      <c r="B59" s="100"/>
    </row>
    <row r="60" ht="24.75" customHeight="1">
      <c r="B60" s="100"/>
    </row>
    <row r="61" ht="24.75" customHeight="1">
      <c r="B61" s="100"/>
    </row>
    <row r="62" ht="24.75" customHeight="1">
      <c r="B62" s="100"/>
    </row>
    <row r="63" ht="12.75">
      <c r="B63" s="100"/>
    </row>
    <row r="64" ht="12.75">
      <c r="B64" s="100"/>
    </row>
    <row r="65" ht="12.75">
      <c r="B65" s="100"/>
    </row>
    <row r="66" ht="12.75">
      <c r="B66" s="100"/>
    </row>
    <row r="67" ht="12.75">
      <c r="B67" s="100"/>
    </row>
    <row r="68" ht="12.75">
      <c r="B68" s="100"/>
    </row>
    <row r="69" ht="12.75">
      <c r="B69" s="100"/>
    </row>
    <row r="70" ht="12.75">
      <c r="B70" s="100"/>
    </row>
    <row r="71" ht="12.75">
      <c r="B71" s="100"/>
    </row>
    <row r="72" ht="12.75">
      <c r="B72" s="100"/>
    </row>
    <row r="73" ht="12.75">
      <c r="B73" s="100"/>
    </row>
    <row r="74" ht="12.75">
      <c r="B74" s="100"/>
    </row>
    <row r="75" ht="12.75">
      <c r="B75" s="100"/>
    </row>
    <row r="76" ht="12.75">
      <c r="B76" s="100"/>
    </row>
    <row r="77" ht="12.75">
      <c r="B77" s="100"/>
    </row>
    <row r="78" ht="12.75">
      <c r="B78" s="100"/>
    </row>
    <row r="79" ht="12.75">
      <c r="B79" s="100"/>
    </row>
    <row r="80" ht="12.75">
      <c r="B80" s="100"/>
    </row>
    <row r="81" ht="12.75">
      <c r="B81" s="100"/>
    </row>
    <row r="82" ht="12.75">
      <c r="B82" s="100"/>
    </row>
    <row r="83" ht="12.75">
      <c r="B83" s="100"/>
    </row>
    <row r="84" ht="12.75">
      <c r="B84" s="100"/>
    </row>
    <row r="85" ht="12.75">
      <c r="B85" s="100"/>
    </row>
    <row r="86" ht="12.75">
      <c r="B86" s="100"/>
    </row>
    <row r="87" ht="12.75">
      <c r="B87" s="100"/>
    </row>
    <row r="88" ht="12.75">
      <c r="B88" s="100"/>
    </row>
    <row r="89" ht="12.75">
      <c r="B89" s="100"/>
    </row>
    <row r="90" ht="12.75">
      <c r="B90" s="100"/>
    </row>
    <row r="91" ht="12.75">
      <c r="B91" s="100"/>
    </row>
    <row r="92" ht="12.75">
      <c r="B92" s="100"/>
    </row>
  </sheetData>
  <sheetProtection/>
  <mergeCells count="67">
    <mergeCell ref="A8:B8"/>
    <mergeCell ref="F8:K10"/>
    <mergeCell ref="A10:B10"/>
    <mergeCell ref="F1:K1"/>
    <mergeCell ref="F2:K2"/>
    <mergeCell ref="F3:K3"/>
    <mergeCell ref="F4:K4"/>
    <mergeCell ref="F5:K5"/>
    <mergeCell ref="A6:K6"/>
    <mergeCell ref="A39:B39"/>
    <mergeCell ref="G39:H39"/>
    <mergeCell ref="A40:B40"/>
    <mergeCell ref="A41:B41"/>
    <mergeCell ref="A37:B37"/>
    <mergeCell ref="G37:H37"/>
    <mergeCell ref="A38:E38"/>
    <mergeCell ref="G38:H38"/>
    <mergeCell ref="A35:B35"/>
    <mergeCell ref="G35:H35"/>
    <mergeCell ref="A36:B36"/>
    <mergeCell ref="G36:H36"/>
    <mergeCell ref="A33:B33"/>
    <mergeCell ref="G33:H33"/>
    <mergeCell ref="A34:B34"/>
    <mergeCell ref="G34:H34"/>
    <mergeCell ref="A31:E31"/>
    <mergeCell ref="G31:H31"/>
    <mergeCell ref="A32:B32"/>
    <mergeCell ref="G32:H32"/>
    <mergeCell ref="A29:B29"/>
    <mergeCell ref="G29:H29"/>
    <mergeCell ref="A30:B30"/>
    <mergeCell ref="G30:H30"/>
    <mergeCell ref="A27:E27"/>
    <mergeCell ref="G27:H27"/>
    <mergeCell ref="A28:B28"/>
    <mergeCell ref="G28:H28"/>
    <mergeCell ref="A25:B25"/>
    <mergeCell ref="G25:H25"/>
    <mergeCell ref="A26:B26"/>
    <mergeCell ref="G26:H26"/>
    <mergeCell ref="A23:B23"/>
    <mergeCell ref="G23:H23"/>
    <mergeCell ref="A24:E24"/>
    <mergeCell ref="G24:H24"/>
    <mergeCell ref="A21:B21"/>
    <mergeCell ref="G21:H21"/>
    <mergeCell ref="A22:B22"/>
    <mergeCell ref="G22:K22"/>
    <mergeCell ref="A19:B19"/>
    <mergeCell ref="G19:H19"/>
    <mergeCell ref="A20:E20"/>
    <mergeCell ref="G20:H20"/>
    <mergeCell ref="A17:B17"/>
    <mergeCell ref="G17:H17"/>
    <mergeCell ref="A18:B18"/>
    <mergeCell ref="G18:H18"/>
    <mergeCell ref="A12:B12"/>
    <mergeCell ref="G12:H12"/>
    <mergeCell ref="A15:B15"/>
    <mergeCell ref="G15:H15"/>
    <mergeCell ref="A16:B16"/>
    <mergeCell ref="G16:H16"/>
    <mergeCell ref="A13:E13"/>
    <mergeCell ref="G13:K13"/>
    <mergeCell ref="A14:B14"/>
    <mergeCell ref="G14:H14"/>
  </mergeCells>
  <hyperlinks>
    <hyperlink ref="F5" r:id="rId1" display="https://tehprivod.ru/"/>
  </hyperlinks>
  <printOptions/>
  <pageMargins left="0.75" right="0.75" top="1" bottom="1" header="0.5" footer="0.5"/>
  <pageSetup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G52"/>
  <sheetViews>
    <sheetView tabSelected="1" zoomScale="80" zoomScaleNormal="80" zoomScaleSheetLayoutView="75" zoomScalePageLayoutView="0" workbookViewId="0" topLeftCell="A1">
      <selection activeCell="H2" sqref="H2:AF2"/>
    </sheetView>
  </sheetViews>
  <sheetFormatPr defaultColWidth="9.00390625" defaultRowHeight="12.75"/>
  <cols>
    <col min="1" max="1" width="11.75390625" style="0" customWidth="1"/>
    <col min="2" max="2" width="21.00390625" style="0" customWidth="1"/>
    <col min="3" max="4" width="13.625" style="2" hidden="1" customWidth="1"/>
    <col min="5" max="5" width="15.00390625" style="2" customWidth="1"/>
    <col min="6" max="6" width="2.625" style="0" customWidth="1"/>
    <col min="7" max="7" width="22.625" style="0" customWidth="1"/>
    <col min="8" max="9" width="13.875" style="2" hidden="1" customWidth="1"/>
    <col min="10" max="10" width="14.875" style="2" customWidth="1"/>
    <col min="11" max="11" width="2.625" style="0" customWidth="1"/>
    <col min="12" max="12" width="23.25390625" style="0" customWidth="1"/>
    <col min="13" max="14" width="12.875" style="2" hidden="1" customWidth="1"/>
    <col min="15" max="15" width="13.875" style="2" customWidth="1"/>
    <col min="16" max="16" width="2.375" style="0" customWidth="1"/>
    <col min="17" max="17" width="25.625" style="0" customWidth="1"/>
    <col min="18" max="19" width="13.875" style="2" hidden="1" customWidth="1"/>
    <col min="20" max="20" width="15.25390625" style="2" customWidth="1"/>
    <col min="21" max="21" width="3.00390625" style="0" customWidth="1"/>
    <col min="22" max="22" width="27.75390625" style="0" customWidth="1"/>
    <col min="23" max="24" width="11.125" style="0" hidden="1" customWidth="1"/>
    <col min="25" max="25" width="11.125" style="0" customWidth="1"/>
    <col min="26" max="26" width="3.125" style="0" customWidth="1"/>
    <col min="27" max="27" width="27.625" style="0" customWidth="1"/>
    <col min="28" max="29" width="13.625" style="2" hidden="1" customWidth="1"/>
    <col min="30" max="30" width="15.25390625" style="2" customWidth="1"/>
    <col min="31" max="31" width="2.25390625" style="2" customWidth="1"/>
    <col min="32" max="32" width="14.25390625" style="0" customWidth="1"/>
  </cols>
  <sheetData>
    <row r="1" spans="1:32" ht="15">
      <c r="A1" s="6"/>
      <c r="B1" s="6"/>
      <c r="C1" s="6"/>
      <c r="D1" s="6"/>
      <c r="E1" s="6"/>
      <c r="F1" s="6"/>
      <c r="G1" s="6"/>
      <c r="H1" s="190" t="s">
        <v>296</v>
      </c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</row>
    <row r="2" spans="1:32" ht="15">
      <c r="A2" s="6"/>
      <c r="B2" s="6"/>
      <c r="C2" s="6"/>
      <c r="D2" s="6"/>
      <c r="E2" s="6"/>
      <c r="F2" s="6"/>
      <c r="G2" s="6"/>
      <c r="H2" s="191" t="s">
        <v>314</v>
      </c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</row>
    <row r="3" spans="1:32" ht="15">
      <c r="A3" s="6"/>
      <c r="B3" s="6"/>
      <c r="C3" s="6"/>
      <c r="D3" s="6"/>
      <c r="E3" s="6"/>
      <c r="F3" s="6"/>
      <c r="G3" s="6"/>
      <c r="H3" s="190" t="s">
        <v>313</v>
      </c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</row>
    <row r="4" spans="1:32" ht="15">
      <c r="A4" s="6"/>
      <c r="B4" s="6"/>
      <c r="C4" s="6"/>
      <c r="D4" s="6"/>
      <c r="E4" s="6"/>
      <c r="F4" s="6"/>
      <c r="G4" s="6"/>
      <c r="H4" s="191" t="s">
        <v>297</v>
      </c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</row>
    <row r="5" spans="1:32" ht="15.75">
      <c r="A5" s="6"/>
      <c r="B5" s="6"/>
      <c r="C5" s="6"/>
      <c r="D5" s="6"/>
      <c r="E5" s="6"/>
      <c r="F5" s="6"/>
      <c r="G5" s="6"/>
      <c r="H5" s="192" t="s">
        <v>311</v>
      </c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</row>
    <row r="6" spans="1:32" ht="18">
      <c r="A6" s="250" t="s">
        <v>305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</row>
    <row r="7" spans="1:31" ht="108" customHeight="1">
      <c r="A7" s="7"/>
      <c r="B7" s="7"/>
      <c r="C7" s="7"/>
      <c r="D7" s="7"/>
      <c r="E7" s="7"/>
      <c r="F7" s="7"/>
      <c r="G7" s="8"/>
      <c r="H7" s="7"/>
      <c r="I7" s="7"/>
      <c r="J7" s="7"/>
      <c r="K7" s="7"/>
      <c r="L7" s="7"/>
      <c r="M7" s="7"/>
      <c r="N7" s="7"/>
      <c r="O7" s="7"/>
      <c r="P7" s="7"/>
      <c r="Q7" s="7"/>
      <c r="R7"/>
      <c r="S7"/>
      <c r="Y7" s="2"/>
      <c r="AB7"/>
      <c r="AC7"/>
      <c r="AE7"/>
    </row>
    <row r="8" spans="1:31" ht="13.5" thickBot="1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7"/>
      <c r="R8"/>
      <c r="S8"/>
      <c r="Y8" s="2"/>
      <c r="AB8"/>
      <c r="AC8"/>
      <c r="AE8"/>
    </row>
    <row r="9" spans="1:32" ht="15.75" thickBot="1">
      <c r="A9" s="242" t="s">
        <v>211</v>
      </c>
      <c r="B9" s="243"/>
      <c r="C9" s="175"/>
      <c r="D9" s="175"/>
      <c r="E9" s="168">
        <v>60</v>
      </c>
      <c r="F9" s="176"/>
      <c r="G9" s="244" t="s">
        <v>298</v>
      </c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5"/>
    </row>
    <row r="10" spans="1:32" ht="16.5" customHeight="1" thickBot="1">
      <c r="A10" s="248" t="s">
        <v>299</v>
      </c>
      <c r="B10" s="249"/>
      <c r="C10" s="177"/>
      <c r="D10" s="178"/>
      <c r="E10" s="177">
        <v>43054</v>
      </c>
      <c r="F10" s="179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7"/>
    </row>
    <row r="11" spans="1:32" ht="20.25" customHeight="1" thickBot="1">
      <c r="A11" s="213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5"/>
    </row>
    <row r="12" spans="1:32" ht="49.5" customHeight="1" thickBot="1">
      <c r="A12" s="31" t="s">
        <v>25</v>
      </c>
      <c r="B12" s="32" t="s">
        <v>294</v>
      </c>
      <c r="C12" s="33" t="s">
        <v>212</v>
      </c>
      <c r="D12" s="33" t="s">
        <v>153</v>
      </c>
      <c r="E12" s="61" t="s">
        <v>213</v>
      </c>
      <c r="F12" s="138"/>
      <c r="G12" s="62" t="s">
        <v>295</v>
      </c>
      <c r="H12" s="33" t="s">
        <v>212</v>
      </c>
      <c r="I12" s="33" t="s">
        <v>153</v>
      </c>
      <c r="J12" s="61" t="s">
        <v>213</v>
      </c>
      <c r="K12" s="138"/>
      <c r="L12" s="141" t="s">
        <v>214</v>
      </c>
      <c r="M12" s="33" t="s">
        <v>212</v>
      </c>
      <c r="N12" s="33" t="s">
        <v>153</v>
      </c>
      <c r="O12" s="61" t="s">
        <v>213</v>
      </c>
      <c r="P12" s="138"/>
      <c r="Q12" s="141" t="s">
        <v>215</v>
      </c>
      <c r="R12" s="33" t="s">
        <v>212</v>
      </c>
      <c r="S12" s="33" t="s">
        <v>153</v>
      </c>
      <c r="T12" s="61" t="s">
        <v>213</v>
      </c>
      <c r="U12" s="138"/>
      <c r="V12" s="62" t="s">
        <v>216</v>
      </c>
      <c r="W12" s="33" t="s">
        <v>212</v>
      </c>
      <c r="X12" s="33" t="s">
        <v>153</v>
      </c>
      <c r="Y12" s="61" t="s">
        <v>213</v>
      </c>
      <c r="Z12" s="138"/>
      <c r="AA12" s="62" t="s">
        <v>217</v>
      </c>
      <c r="AB12" s="33" t="s">
        <v>212</v>
      </c>
      <c r="AC12" s="33" t="s">
        <v>153</v>
      </c>
      <c r="AD12" s="61" t="s">
        <v>213</v>
      </c>
      <c r="AE12" s="158"/>
      <c r="AF12" s="80" t="s">
        <v>25</v>
      </c>
    </row>
    <row r="13" spans="1:32" ht="18.75" customHeight="1">
      <c r="A13" s="130">
        <v>0.4</v>
      </c>
      <c r="B13" s="216" t="s">
        <v>218</v>
      </c>
      <c r="C13" s="218">
        <v>880</v>
      </c>
      <c r="D13" s="218">
        <f>E9</f>
        <v>60</v>
      </c>
      <c r="E13" s="222">
        <f>CEILING(C13*D13/56,10)</f>
        <v>950</v>
      </c>
      <c r="F13" s="47"/>
      <c r="G13" s="225" t="s">
        <v>219</v>
      </c>
      <c r="H13" s="218">
        <v>740</v>
      </c>
      <c r="I13" s="218">
        <f>E9</f>
        <v>60</v>
      </c>
      <c r="J13" s="222">
        <f>CEILING(H13*I13/56,10)</f>
        <v>800</v>
      </c>
      <c r="K13" s="143"/>
      <c r="L13" s="142"/>
      <c r="M13" s="131"/>
      <c r="N13" s="131"/>
      <c r="O13" s="144"/>
      <c r="P13" s="47"/>
      <c r="Q13" s="142"/>
      <c r="R13" s="131"/>
      <c r="S13" s="131"/>
      <c r="T13" s="144"/>
      <c r="U13" s="47"/>
      <c r="V13" s="142"/>
      <c r="W13" s="132"/>
      <c r="X13" s="132"/>
      <c r="Y13" s="149"/>
      <c r="Z13" s="47"/>
      <c r="AA13" s="153"/>
      <c r="AB13" s="133"/>
      <c r="AC13" s="133"/>
      <c r="AD13" s="155"/>
      <c r="AE13" s="159"/>
      <c r="AF13" s="156">
        <v>0.4</v>
      </c>
    </row>
    <row r="14" spans="1:32" ht="18.75" customHeight="1">
      <c r="A14" s="28">
        <v>0.55</v>
      </c>
      <c r="B14" s="216"/>
      <c r="C14" s="218"/>
      <c r="D14" s="220"/>
      <c r="E14" s="223"/>
      <c r="F14" s="47"/>
      <c r="G14" s="225"/>
      <c r="H14" s="218"/>
      <c r="I14" s="218"/>
      <c r="J14" s="222"/>
      <c r="K14" s="143"/>
      <c r="L14" s="27"/>
      <c r="M14" s="26"/>
      <c r="N14" s="26"/>
      <c r="O14" s="134"/>
      <c r="P14" s="47"/>
      <c r="Q14" s="27"/>
      <c r="R14" s="26"/>
      <c r="S14" s="26"/>
      <c r="T14" s="134"/>
      <c r="U14" s="47"/>
      <c r="V14" s="27"/>
      <c r="W14" s="122"/>
      <c r="X14" s="122"/>
      <c r="Y14" s="150"/>
      <c r="Z14" s="47"/>
      <c r="AA14" s="18"/>
      <c r="AB14" s="19"/>
      <c r="AC14" s="19"/>
      <c r="AD14" s="21"/>
      <c r="AE14" s="159"/>
      <c r="AF14" s="29">
        <v>0.55</v>
      </c>
    </row>
    <row r="15" spans="1:32" ht="18.75" customHeight="1">
      <c r="A15" s="28">
        <v>0.75</v>
      </c>
      <c r="B15" s="217"/>
      <c r="C15" s="219"/>
      <c r="D15" s="221"/>
      <c r="E15" s="224"/>
      <c r="F15" s="47"/>
      <c r="G15" s="226"/>
      <c r="H15" s="219"/>
      <c r="I15" s="219"/>
      <c r="J15" s="227"/>
      <c r="K15" s="143"/>
      <c r="L15" s="27"/>
      <c r="M15" s="26"/>
      <c r="N15" s="26"/>
      <c r="O15" s="134"/>
      <c r="P15" s="47"/>
      <c r="Q15" s="27"/>
      <c r="R15" s="26"/>
      <c r="S15" s="26"/>
      <c r="T15" s="134"/>
      <c r="U15" s="47"/>
      <c r="V15" s="27"/>
      <c r="W15" s="122"/>
      <c r="X15" s="122"/>
      <c r="Y15" s="150"/>
      <c r="Z15" s="47"/>
      <c r="AA15" s="18"/>
      <c r="AB15" s="19"/>
      <c r="AC15" s="19"/>
      <c r="AD15" s="21"/>
      <c r="AE15" s="159"/>
      <c r="AF15" s="29">
        <v>0.75</v>
      </c>
    </row>
    <row r="16" spans="1:32" ht="18.75" customHeight="1">
      <c r="A16" s="28">
        <v>1.1</v>
      </c>
      <c r="B16" s="228" t="s">
        <v>220</v>
      </c>
      <c r="C16" s="229">
        <v>1460</v>
      </c>
      <c r="D16" s="229">
        <f>E9</f>
        <v>60</v>
      </c>
      <c r="E16" s="230">
        <f>CEILING(C16*D16/56,10)</f>
        <v>1570</v>
      </c>
      <c r="F16" s="47"/>
      <c r="G16" s="231" t="s">
        <v>221</v>
      </c>
      <c r="H16" s="229">
        <v>880</v>
      </c>
      <c r="I16" s="229">
        <f>E9</f>
        <v>60</v>
      </c>
      <c r="J16" s="230">
        <f>CEILING(H16*I16/56,10)</f>
        <v>950</v>
      </c>
      <c r="K16" s="143"/>
      <c r="L16" s="27"/>
      <c r="M16" s="26"/>
      <c r="N16" s="26"/>
      <c r="O16" s="134"/>
      <c r="P16" s="47"/>
      <c r="Q16" s="27"/>
      <c r="R16" s="26"/>
      <c r="S16" s="26"/>
      <c r="T16" s="134"/>
      <c r="U16" s="47"/>
      <c r="V16" s="27"/>
      <c r="W16" s="122"/>
      <c r="X16" s="122"/>
      <c r="Y16" s="150"/>
      <c r="Z16" s="47"/>
      <c r="AA16" s="18"/>
      <c r="AB16" s="19"/>
      <c r="AC16" s="19"/>
      <c r="AD16" s="21"/>
      <c r="AE16" s="159"/>
      <c r="AF16" s="29">
        <v>1.1</v>
      </c>
    </row>
    <row r="17" spans="1:32" ht="18.75" customHeight="1">
      <c r="A17" s="28">
        <v>1.5</v>
      </c>
      <c r="B17" s="217"/>
      <c r="C17" s="219"/>
      <c r="D17" s="219"/>
      <c r="E17" s="227"/>
      <c r="F17" s="47"/>
      <c r="G17" s="226"/>
      <c r="H17" s="219"/>
      <c r="I17" s="219"/>
      <c r="J17" s="227"/>
      <c r="K17" s="143"/>
      <c r="L17" s="27"/>
      <c r="M17" s="26"/>
      <c r="N17" s="26"/>
      <c r="O17" s="134"/>
      <c r="P17" s="47"/>
      <c r="Q17" s="27"/>
      <c r="R17" s="26"/>
      <c r="S17" s="26"/>
      <c r="T17" s="134"/>
      <c r="U17" s="47"/>
      <c r="V17" s="27"/>
      <c r="W17" s="122"/>
      <c r="X17" s="122"/>
      <c r="Y17" s="150"/>
      <c r="Z17" s="47"/>
      <c r="AA17" s="18"/>
      <c r="AB17" s="19"/>
      <c r="AC17" s="19"/>
      <c r="AD17" s="21"/>
      <c r="AE17" s="159"/>
      <c r="AF17" s="29">
        <v>1.5</v>
      </c>
    </row>
    <row r="18" spans="1:32" ht="18.75" customHeight="1">
      <c r="A18" s="28">
        <v>2.2</v>
      </c>
      <c r="B18" s="228" t="s">
        <v>222</v>
      </c>
      <c r="C18" s="229">
        <v>1610</v>
      </c>
      <c r="D18" s="229">
        <f>E9</f>
        <v>60</v>
      </c>
      <c r="E18" s="230">
        <f>CEILING(C18*D18/56,10)</f>
        <v>1730</v>
      </c>
      <c r="F18" s="47"/>
      <c r="G18" s="231" t="s">
        <v>223</v>
      </c>
      <c r="H18" s="229">
        <v>1300</v>
      </c>
      <c r="I18" s="229">
        <f>E9</f>
        <v>60</v>
      </c>
      <c r="J18" s="230">
        <f>CEILING(H18*I18/56,10)</f>
        <v>1400</v>
      </c>
      <c r="K18" s="143"/>
      <c r="L18" s="27"/>
      <c r="M18" s="26"/>
      <c r="N18" s="26"/>
      <c r="O18" s="134"/>
      <c r="P18" s="47"/>
      <c r="Q18" s="27"/>
      <c r="R18" s="26"/>
      <c r="S18" s="26"/>
      <c r="T18" s="134"/>
      <c r="U18" s="47"/>
      <c r="V18" s="27"/>
      <c r="W18" s="122"/>
      <c r="X18" s="122"/>
      <c r="Y18" s="150"/>
      <c r="Z18" s="47"/>
      <c r="AA18" s="18"/>
      <c r="AB18" s="19"/>
      <c r="AC18" s="19"/>
      <c r="AD18" s="21"/>
      <c r="AE18" s="159"/>
      <c r="AF18" s="29">
        <v>2.2</v>
      </c>
    </row>
    <row r="19" spans="1:32" ht="18.75" customHeight="1">
      <c r="A19" s="28">
        <v>3</v>
      </c>
      <c r="B19" s="217"/>
      <c r="C19" s="219"/>
      <c r="D19" s="219"/>
      <c r="E19" s="227"/>
      <c r="F19" s="47"/>
      <c r="G19" s="226"/>
      <c r="H19" s="219"/>
      <c r="I19" s="219"/>
      <c r="J19" s="227"/>
      <c r="K19" s="143"/>
      <c r="L19" s="27"/>
      <c r="M19" s="26"/>
      <c r="N19" s="26"/>
      <c r="O19" s="134"/>
      <c r="P19" s="47"/>
      <c r="Q19" s="27"/>
      <c r="R19" s="26"/>
      <c r="S19" s="26"/>
      <c r="T19" s="134"/>
      <c r="U19" s="47"/>
      <c r="V19" s="27"/>
      <c r="W19" s="122"/>
      <c r="X19" s="122"/>
      <c r="Y19" s="150"/>
      <c r="Z19" s="47"/>
      <c r="AA19" s="18"/>
      <c r="AB19" s="19"/>
      <c r="AC19" s="19"/>
      <c r="AD19" s="21"/>
      <c r="AE19" s="159"/>
      <c r="AF19" s="29">
        <v>3</v>
      </c>
    </row>
    <row r="20" spans="1:32" ht="18.75" customHeight="1">
      <c r="A20" s="28"/>
      <c r="B20" s="17"/>
      <c r="C20" s="24"/>
      <c r="D20" s="24"/>
      <c r="E20" s="25"/>
      <c r="F20" s="47"/>
      <c r="G20" s="20"/>
      <c r="H20" s="24"/>
      <c r="I20" s="24"/>
      <c r="J20" s="25"/>
      <c r="K20" s="143"/>
      <c r="L20" s="27"/>
      <c r="M20" s="26"/>
      <c r="N20" s="26"/>
      <c r="O20" s="134"/>
      <c r="P20" s="47"/>
      <c r="Q20" s="27"/>
      <c r="R20" s="26"/>
      <c r="S20" s="26"/>
      <c r="T20" s="134"/>
      <c r="U20" s="47"/>
      <c r="V20" s="27"/>
      <c r="W20" s="122"/>
      <c r="X20" s="122"/>
      <c r="Y20" s="150"/>
      <c r="Z20" s="47"/>
      <c r="AA20" s="18"/>
      <c r="AB20" s="19"/>
      <c r="AC20" s="19"/>
      <c r="AD20" s="21"/>
      <c r="AE20" s="159"/>
      <c r="AF20" s="29"/>
    </row>
    <row r="21" spans="1:32" ht="18.75" customHeight="1">
      <c r="A21" s="28">
        <v>0.4</v>
      </c>
      <c r="B21" s="228" t="s">
        <v>224</v>
      </c>
      <c r="C21" s="229">
        <v>1180</v>
      </c>
      <c r="D21" s="229">
        <f>E9</f>
        <v>60</v>
      </c>
      <c r="E21" s="230">
        <f>CEILING(C21*D21/56,10)</f>
        <v>1270</v>
      </c>
      <c r="F21" s="47"/>
      <c r="G21" s="231" t="s">
        <v>225</v>
      </c>
      <c r="H21" s="229">
        <v>880</v>
      </c>
      <c r="I21" s="229">
        <f>E9</f>
        <v>60</v>
      </c>
      <c r="J21" s="230">
        <f>CEILING(H21*I21/56,10)</f>
        <v>950</v>
      </c>
      <c r="K21" s="143"/>
      <c r="L21" s="27"/>
      <c r="M21" s="26"/>
      <c r="N21" s="26"/>
      <c r="O21" s="134"/>
      <c r="P21" s="47"/>
      <c r="Q21" s="27"/>
      <c r="R21" s="26"/>
      <c r="S21" s="26"/>
      <c r="T21" s="134"/>
      <c r="U21" s="47"/>
      <c r="V21" s="231" t="s">
        <v>226</v>
      </c>
      <c r="W21" s="232">
        <v>2930</v>
      </c>
      <c r="X21" s="232">
        <f>E9</f>
        <v>60</v>
      </c>
      <c r="Y21" s="235">
        <f>CEILING(W21*X21/56,10)</f>
        <v>3140</v>
      </c>
      <c r="Z21" s="143"/>
      <c r="AA21" s="231" t="s">
        <v>227</v>
      </c>
      <c r="AB21" s="232">
        <v>3220</v>
      </c>
      <c r="AC21" s="232">
        <f>E9</f>
        <v>60</v>
      </c>
      <c r="AD21" s="235">
        <f>CEILING(AB21*AC21/56,10)</f>
        <v>3450</v>
      </c>
      <c r="AE21" s="143"/>
      <c r="AF21" s="29">
        <v>0.4</v>
      </c>
    </row>
    <row r="22" spans="1:32" ht="18.75" customHeight="1">
      <c r="A22" s="28">
        <v>0.55</v>
      </c>
      <c r="B22" s="216"/>
      <c r="C22" s="218"/>
      <c r="D22" s="218"/>
      <c r="E22" s="222"/>
      <c r="F22" s="47"/>
      <c r="G22" s="225"/>
      <c r="H22" s="218"/>
      <c r="I22" s="218"/>
      <c r="J22" s="222"/>
      <c r="K22" s="143"/>
      <c r="L22" s="27"/>
      <c r="M22" s="26"/>
      <c r="N22" s="26"/>
      <c r="O22" s="134"/>
      <c r="P22" s="47"/>
      <c r="Q22" s="27"/>
      <c r="R22" s="26"/>
      <c r="S22" s="26"/>
      <c r="T22" s="134"/>
      <c r="U22" s="47"/>
      <c r="V22" s="225"/>
      <c r="W22" s="233"/>
      <c r="X22" s="233"/>
      <c r="Y22" s="236"/>
      <c r="Z22" s="143"/>
      <c r="AA22" s="225"/>
      <c r="AB22" s="233"/>
      <c r="AC22" s="233"/>
      <c r="AD22" s="236"/>
      <c r="AE22" s="143"/>
      <c r="AF22" s="29">
        <v>0.55</v>
      </c>
    </row>
    <row r="23" spans="1:32" ht="18.75" customHeight="1">
      <c r="A23" s="28">
        <v>0.75</v>
      </c>
      <c r="B23" s="216"/>
      <c r="C23" s="218"/>
      <c r="D23" s="218"/>
      <c r="E23" s="222"/>
      <c r="F23" s="47"/>
      <c r="G23" s="225"/>
      <c r="H23" s="218"/>
      <c r="I23" s="218"/>
      <c r="J23" s="222"/>
      <c r="K23" s="143"/>
      <c r="L23" s="27"/>
      <c r="M23" s="26"/>
      <c r="N23" s="26"/>
      <c r="O23" s="134"/>
      <c r="P23" s="47"/>
      <c r="Q23" s="27"/>
      <c r="R23" s="26"/>
      <c r="S23" s="26"/>
      <c r="T23" s="134"/>
      <c r="U23" s="47"/>
      <c r="V23" s="226"/>
      <c r="W23" s="234"/>
      <c r="X23" s="234"/>
      <c r="Y23" s="237"/>
      <c r="Z23" s="143"/>
      <c r="AA23" s="226"/>
      <c r="AB23" s="234"/>
      <c r="AC23" s="234"/>
      <c r="AD23" s="237"/>
      <c r="AE23" s="143"/>
      <c r="AF23" s="29">
        <v>0.75</v>
      </c>
    </row>
    <row r="24" spans="1:32" ht="18.75" customHeight="1">
      <c r="A24" s="28">
        <v>1.1</v>
      </c>
      <c r="B24" s="216"/>
      <c r="C24" s="218"/>
      <c r="D24" s="218"/>
      <c r="E24" s="222"/>
      <c r="F24" s="47"/>
      <c r="G24" s="225"/>
      <c r="H24" s="218"/>
      <c r="I24" s="218"/>
      <c r="J24" s="222"/>
      <c r="K24" s="143"/>
      <c r="L24" s="27"/>
      <c r="M24" s="26"/>
      <c r="N24" s="26"/>
      <c r="O24" s="134"/>
      <c r="P24" s="47"/>
      <c r="Q24" s="27"/>
      <c r="R24" s="26"/>
      <c r="S24" s="26"/>
      <c r="T24" s="134"/>
      <c r="U24" s="47"/>
      <c r="V24" s="231" t="s">
        <v>228</v>
      </c>
      <c r="W24" s="229">
        <v>3370</v>
      </c>
      <c r="X24" s="229">
        <f>E9</f>
        <v>60</v>
      </c>
      <c r="Y24" s="230">
        <f>CEILING(W24*X24/56,10)</f>
        <v>3620</v>
      </c>
      <c r="Z24" s="143"/>
      <c r="AA24" s="231" t="s">
        <v>229</v>
      </c>
      <c r="AB24" s="229">
        <v>3370</v>
      </c>
      <c r="AC24" s="238">
        <f>E9</f>
        <v>60</v>
      </c>
      <c r="AD24" s="240">
        <f>CEILING(AB24*AC24/56,10)</f>
        <v>3620</v>
      </c>
      <c r="AE24" s="143"/>
      <c r="AF24" s="29">
        <v>1.1</v>
      </c>
    </row>
    <row r="25" spans="1:32" ht="18.75" customHeight="1">
      <c r="A25" s="28">
        <v>1.5</v>
      </c>
      <c r="B25" s="217"/>
      <c r="C25" s="219"/>
      <c r="D25" s="219"/>
      <c r="E25" s="227"/>
      <c r="F25" s="47"/>
      <c r="G25" s="226"/>
      <c r="H25" s="219"/>
      <c r="I25" s="219"/>
      <c r="J25" s="227"/>
      <c r="K25" s="143"/>
      <c r="L25" s="27"/>
      <c r="M25" s="26"/>
      <c r="N25" s="26"/>
      <c r="O25" s="134"/>
      <c r="P25" s="47"/>
      <c r="Q25" s="27"/>
      <c r="R25" s="26"/>
      <c r="S25" s="26"/>
      <c r="T25" s="134"/>
      <c r="U25" s="47"/>
      <c r="V25" s="226"/>
      <c r="W25" s="219"/>
      <c r="X25" s="219"/>
      <c r="Y25" s="227"/>
      <c r="Z25" s="143"/>
      <c r="AA25" s="226"/>
      <c r="AB25" s="219"/>
      <c r="AC25" s="239"/>
      <c r="AD25" s="241"/>
      <c r="AE25" s="143"/>
      <c r="AF25" s="29">
        <v>1.5</v>
      </c>
    </row>
    <row r="26" spans="1:32" ht="18.75" customHeight="1">
      <c r="A26" s="28">
        <v>2.2</v>
      </c>
      <c r="B26" s="228" t="s">
        <v>230</v>
      </c>
      <c r="C26" s="229">
        <v>1610</v>
      </c>
      <c r="D26" s="229">
        <f>E9</f>
        <v>60</v>
      </c>
      <c r="E26" s="230">
        <f>CEILING(C26*D26/56,10)</f>
        <v>1730</v>
      </c>
      <c r="F26" s="47"/>
      <c r="G26" s="231" t="s">
        <v>231</v>
      </c>
      <c r="H26" s="229">
        <v>1320</v>
      </c>
      <c r="I26" s="229">
        <f>E9</f>
        <v>60</v>
      </c>
      <c r="J26" s="230">
        <f>CEILING(H26*I26/56,10)</f>
        <v>1420</v>
      </c>
      <c r="K26" s="143"/>
      <c r="L26" s="27"/>
      <c r="M26" s="26"/>
      <c r="N26" s="26"/>
      <c r="O26" s="134"/>
      <c r="P26" s="47"/>
      <c r="Q26" s="27"/>
      <c r="R26" s="26"/>
      <c r="S26" s="26"/>
      <c r="T26" s="134"/>
      <c r="U26" s="47"/>
      <c r="V26" s="20" t="s">
        <v>232</v>
      </c>
      <c r="W26" s="123">
        <v>3660</v>
      </c>
      <c r="X26" s="123">
        <f>E9</f>
        <v>60</v>
      </c>
      <c r="Y26" s="151">
        <f>CEILING(W26*X26/56,10)</f>
        <v>3930</v>
      </c>
      <c r="Z26" s="143"/>
      <c r="AA26" s="20" t="s">
        <v>233</v>
      </c>
      <c r="AB26" s="123">
        <v>3820</v>
      </c>
      <c r="AC26" s="123">
        <f>E9</f>
        <v>60</v>
      </c>
      <c r="AD26" s="151">
        <f>CEILING(AB26*AC26/56,10)</f>
        <v>4100</v>
      </c>
      <c r="AE26" s="143"/>
      <c r="AF26" s="29">
        <v>2.2</v>
      </c>
    </row>
    <row r="27" spans="1:32" ht="18.75" customHeight="1">
      <c r="A27" s="28">
        <v>3</v>
      </c>
      <c r="B27" s="217"/>
      <c r="C27" s="219"/>
      <c r="D27" s="219"/>
      <c r="E27" s="227"/>
      <c r="F27" s="47"/>
      <c r="G27" s="226"/>
      <c r="H27" s="219"/>
      <c r="I27" s="219"/>
      <c r="J27" s="227"/>
      <c r="K27" s="143"/>
      <c r="L27" s="27"/>
      <c r="M27" s="26"/>
      <c r="N27" s="26"/>
      <c r="O27" s="134"/>
      <c r="P27" s="47"/>
      <c r="Q27" s="27"/>
      <c r="R27" s="26"/>
      <c r="S27" s="26"/>
      <c r="T27" s="134"/>
      <c r="U27" s="47"/>
      <c r="V27" s="231" t="s">
        <v>234</v>
      </c>
      <c r="W27" s="229">
        <v>4100</v>
      </c>
      <c r="X27" s="229">
        <f>E9</f>
        <v>60</v>
      </c>
      <c r="Y27" s="230">
        <f>CEILING(W27*X27/56,10)</f>
        <v>4400</v>
      </c>
      <c r="Z27" s="143"/>
      <c r="AA27" s="231" t="s">
        <v>235</v>
      </c>
      <c r="AB27" s="229">
        <v>4540</v>
      </c>
      <c r="AC27" s="229">
        <f>E9</f>
        <v>60</v>
      </c>
      <c r="AD27" s="230">
        <f>CEILING(AB27*AC27/56,10)</f>
        <v>4870</v>
      </c>
      <c r="AE27" s="143"/>
      <c r="AF27" s="29">
        <v>3</v>
      </c>
    </row>
    <row r="28" spans="1:32" ht="18.75" customHeight="1">
      <c r="A28" s="28">
        <v>4</v>
      </c>
      <c r="B28" s="17" t="s">
        <v>236</v>
      </c>
      <c r="C28" s="24">
        <v>1900</v>
      </c>
      <c r="D28" s="24">
        <f>E9</f>
        <v>60</v>
      </c>
      <c r="E28" s="25">
        <f>CEILING(C28*D28/56,10)</f>
        <v>2040</v>
      </c>
      <c r="F28" s="47"/>
      <c r="G28" s="20" t="s">
        <v>237</v>
      </c>
      <c r="H28" s="24">
        <v>1610</v>
      </c>
      <c r="I28" s="24">
        <f>E9</f>
        <v>60</v>
      </c>
      <c r="J28" s="25">
        <f>CEILING(H28*I28/56,10)</f>
        <v>1730</v>
      </c>
      <c r="K28" s="143"/>
      <c r="L28" s="27"/>
      <c r="M28" s="26"/>
      <c r="N28" s="26"/>
      <c r="O28" s="134"/>
      <c r="P28" s="47"/>
      <c r="Q28" s="27"/>
      <c r="R28" s="26"/>
      <c r="S28" s="26"/>
      <c r="T28" s="134"/>
      <c r="U28" s="47"/>
      <c r="V28" s="226"/>
      <c r="W28" s="219"/>
      <c r="X28" s="219"/>
      <c r="Y28" s="227"/>
      <c r="Z28" s="143"/>
      <c r="AA28" s="226"/>
      <c r="AB28" s="219"/>
      <c r="AC28" s="219"/>
      <c r="AD28" s="227"/>
      <c r="AE28" s="143"/>
      <c r="AF28" s="29">
        <v>4</v>
      </c>
    </row>
    <row r="29" spans="1:33" ht="18.75" customHeight="1">
      <c r="A29" s="28">
        <v>5.5</v>
      </c>
      <c r="B29" s="22"/>
      <c r="C29" s="26"/>
      <c r="D29" s="26"/>
      <c r="E29" s="134"/>
      <c r="F29" s="47"/>
      <c r="G29" s="20" t="s">
        <v>238</v>
      </c>
      <c r="H29" s="24">
        <v>3070</v>
      </c>
      <c r="I29" s="24">
        <f>E9</f>
        <v>60</v>
      </c>
      <c r="J29" s="25">
        <f aca="true" t="shared" si="0" ref="J29:J35">CEILING(H29*I29/56,10)</f>
        <v>3290</v>
      </c>
      <c r="K29" s="143"/>
      <c r="L29" s="27"/>
      <c r="M29" s="26"/>
      <c r="N29" s="26"/>
      <c r="O29" s="134"/>
      <c r="P29" s="47"/>
      <c r="Q29" s="27"/>
      <c r="R29" s="26"/>
      <c r="S29" s="26"/>
      <c r="T29" s="25"/>
      <c r="U29" s="47"/>
      <c r="V29" s="20" t="s">
        <v>239</v>
      </c>
      <c r="W29" s="24">
        <v>4970</v>
      </c>
      <c r="X29" s="24">
        <f>E9</f>
        <v>60</v>
      </c>
      <c r="Y29" s="25">
        <f>CEILING(W29*X29/56,10)</f>
        <v>5330</v>
      </c>
      <c r="Z29" s="143"/>
      <c r="AA29" s="20" t="s">
        <v>240</v>
      </c>
      <c r="AB29" s="24">
        <v>4970</v>
      </c>
      <c r="AC29" s="24">
        <f>E9</f>
        <v>60</v>
      </c>
      <c r="AD29" s="25">
        <f>CEILING(AB29*AC29/56,10)</f>
        <v>5330</v>
      </c>
      <c r="AE29" s="143"/>
      <c r="AF29" s="29">
        <v>5.5</v>
      </c>
      <c r="AG29" s="4"/>
    </row>
    <row r="30" spans="1:33" ht="18.75" customHeight="1">
      <c r="A30" s="28">
        <v>7.5</v>
      </c>
      <c r="B30" s="22"/>
      <c r="C30" s="26"/>
      <c r="D30" s="26"/>
      <c r="E30" s="134"/>
      <c r="F30" s="47"/>
      <c r="G30" s="20" t="s">
        <v>241</v>
      </c>
      <c r="H30" s="24">
        <v>3070</v>
      </c>
      <c r="I30" s="24">
        <f>E9</f>
        <v>60</v>
      </c>
      <c r="J30" s="25">
        <f t="shared" si="0"/>
        <v>3290</v>
      </c>
      <c r="K30" s="143"/>
      <c r="L30" s="27"/>
      <c r="M30" s="26"/>
      <c r="N30" s="26"/>
      <c r="O30" s="134"/>
      <c r="P30" s="47"/>
      <c r="Q30" s="27"/>
      <c r="R30" s="26"/>
      <c r="S30" s="26"/>
      <c r="T30" s="134"/>
      <c r="U30" s="47"/>
      <c r="V30" s="20" t="s">
        <v>242</v>
      </c>
      <c r="W30" s="24">
        <v>5420</v>
      </c>
      <c r="X30" s="24">
        <f>E9</f>
        <v>60</v>
      </c>
      <c r="Y30" s="151">
        <f aca="true" t="shared" si="1" ref="Y30:Y46">CEILING(W30*X30/56,10)</f>
        <v>5810</v>
      </c>
      <c r="Z30" s="143"/>
      <c r="AA30" s="20" t="s">
        <v>243</v>
      </c>
      <c r="AB30" s="24">
        <v>5850</v>
      </c>
      <c r="AC30" s="24">
        <f>E9</f>
        <v>60</v>
      </c>
      <c r="AD30" s="151">
        <f aca="true" t="shared" si="2" ref="AD30:AD46">CEILING(AB30*AC30/56,10)</f>
        <v>6270</v>
      </c>
      <c r="AE30" s="143"/>
      <c r="AF30" s="29">
        <v>7.5</v>
      </c>
      <c r="AG30" s="4"/>
    </row>
    <row r="31" spans="1:33" ht="18.75" customHeight="1">
      <c r="A31" s="28">
        <v>11</v>
      </c>
      <c r="B31" s="22"/>
      <c r="C31" s="26"/>
      <c r="D31" s="26"/>
      <c r="E31" s="134"/>
      <c r="F31" s="47"/>
      <c r="G31" s="20" t="s">
        <v>244</v>
      </c>
      <c r="H31" s="24">
        <v>3070</v>
      </c>
      <c r="I31" s="24">
        <f>E9</f>
        <v>60</v>
      </c>
      <c r="J31" s="25">
        <f t="shared" si="0"/>
        <v>3290</v>
      </c>
      <c r="K31" s="143"/>
      <c r="L31" s="27"/>
      <c r="M31" s="26"/>
      <c r="N31" s="26"/>
      <c r="O31" s="134"/>
      <c r="P31" s="47"/>
      <c r="Q31" s="27"/>
      <c r="R31" s="26"/>
      <c r="S31" s="26"/>
      <c r="T31" s="134"/>
      <c r="U31" s="47"/>
      <c r="V31" s="20" t="s">
        <v>245</v>
      </c>
      <c r="W31" s="24">
        <v>7470</v>
      </c>
      <c r="X31" s="24">
        <f>E9</f>
        <v>60</v>
      </c>
      <c r="Y31" s="25">
        <f t="shared" si="1"/>
        <v>8010</v>
      </c>
      <c r="Z31" s="143"/>
      <c r="AA31" s="20" t="s">
        <v>246</v>
      </c>
      <c r="AB31" s="24">
        <v>6290</v>
      </c>
      <c r="AC31" s="24">
        <f>E9</f>
        <v>60</v>
      </c>
      <c r="AD31" s="25">
        <f t="shared" si="2"/>
        <v>6740</v>
      </c>
      <c r="AE31" s="143"/>
      <c r="AF31" s="29">
        <v>11</v>
      </c>
      <c r="AG31" s="4"/>
    </row>
    <row r="32" spans="1:33" ht="18.75" customHeight="1">
      <c r="A32" s="28">
        <v>15</v>
      </c>
      <c r="B32" s="22"/>
      <c r="C32" s="26"/>
      <c r="D32" s="26"/>
      <c r="E32" s="134"/>
      <c r="F32" s="47"/>
      <c r="G32" s="20" t="s">
        <v>247</v>
      </c>
      <c r="H32" s="24">
        <v>4250</v>
      </c>
      <c r="I32" s="24">
        <f>E9</f>
        <v>60</v>
      </c>
      <c r="J32" s="25">
        <f t="shared" si="0"/>
        <v>4560</v>
      </c>
      <c r="K32" s="143"/>
      <c r="L32" s="27"/>
      <c r="M32" s="26"/>
      <c r="N32" s="26"/>
      <c r="O32" s="134"/>
      <c r="P32" s="47"/>
      <c r="Q32" s="27"/>
      <c r="R32" s="26"/>
      <c r="S32" s="26"/>
      <c r="T32" s="134"/>
      <c r="U32" s="47"/>
      <c r="V32" s="20" t="s">
        <v>248</v>
      </c>
      <c r="W32" s="24">
        <v>8060</v>
      </c>
      <c r="X32" s="24">
        <f>E9</f>
        <v>60</v>
      </c>
      <c r="Y32" s="151">
        <f t="shared" si="1"/>
        <v>8640</v>
      </c>
      <c r="Z32" s="143"/>
      <c r="AA32" s="20" t="s">
        <v>249</v>
      </c>
      <c r="AB32" s="24">
        <v>8640</v>
      </c>
      <c r="AC32" s="24">
        <f>E9</f>
        <v>60</v>
      </c>
      <c r="AD32" s="151">
        <f t="shared" si="2"/>
        <v>9260</v>
      </c>
      <c r="AE32" s="143"/>
      <c r="AF32" s="29">
        <v>15</v>
      </c>
      <c r="AG32" s="4"/>
    </row>
    <row r="33" spans="1:33" ht="18.75" customHeight="1">
      <c r="A33" s="28">
        <v>18.5</v>
      </c>
      <c r="B33" s="22"/>
      <c r="C33" s="26"/>
      <c r="D33" s="26"/>
      <c r="E33" s="134"/>
      <c r="F33" s="47"/>
      <c r="G33" s="20" t="s">
        <v>250</v>
      </c>
      <c r="H33" s="24">
        <v>6600</v>
      </c>
      <c r="I33" s="24">
        <f>E9</f>
        <v>60</v>
      </c>
      <c r="J33" s="25">
        <f t="shared" si="0"/>
        <v>7080</v>
      </c>
      <c r="K33" s="143"/>
      <c r="L33" s="27"/>
      <c r="M33" s="26"/>
      <c r="N33" s="26"/>
      <c r="O33" s="134"/>
      <c r="P33" s="47"/>
      <c r="Q33" s="231" t="s">
        <v>251</v>
      </c>
      <c r="R33" s="229">
        <v>18460</v>
      </c>
      <c r="S33" s="229">
        <f>E9</f>
        <v>60</v>
      </c>
      <c r="T33" s="230">
        <f>CEILING(R33*S33/56,10)</f>
        <v>19780</v>
      </c>
      <c r="U33" s="143"/>
      <c r="V33" s="20" t="s">
        <v>252</v>
      </c>
      <c r="W33" s="24">
        <v>8490</v>
      </c>
      <c r="X33" s="24">
        <f>E9</f>
        <v>60</v>
      </c>
      <c r="Y33" s="25">
        <f t="shared" si="1"/>
        <v>9100</v>
      </c>
      <c r="Z33" s="143"/>
      <c r="AA33" s="20" t="s">
        <v>253</v>
      </c>
      <c r="AB33" s="24">
        <v>9080</v>
      </c>
      <c r="AC33" s="24">
        <f>E9</f>
        <v>60</v>
      </c>
      <c r="AD33" s="25">
        <f t="shared" si="2"/>
        <v>9730</v>
      </c>
      <c r="AE33" s="143"/>
      <c r="AF33" s="29">
        <v>18.5</v>
      </c>
      <c r="AG33" s="4"/>
    </row>
    <row r="34" spans="1:33" ht="18.75" customHeight="1">
      <c r="A34" s="28">
        <v>22</v>
      </c>
      <c r="B34" s="22"/>
      <c r="C34" s="26"/>
      <c r="D34" s="26"/>
      <c r="E34" s="134"/>
      <c r="F34" s="47"/>
      <c r="G34" s="20" t="s">
        <v>254</v>
      </c>
      <c r="H34" s="24">
        <v>6600</v>
      </c>
      <c r="I34" s="24">
        <f>E9</f>
        <v>60</v>
      </c>
      <c r="J34" s="25">
        <f t="shared" si="0"/>
        <v>7080</v>
      </c>
      <c r="K34" s="143"/>
      <c r="L34" s="27"/>
      <c r="M34" s="26"/>
      <c r="N34" s="26"/>
      <c r="O34" s="134"/>
      <c r="P34" s="47"/>
      <c r="Q34" s="225"/>
      <c r="R34" s="218"/>
      <c r="S34" s="218"/>
      <c r="T34" s="222"/>
      <c r="U34" s="143"/>
      <c r="V34" s="20" t="s">
        <v>255</v>
      </c>
      <c r="W34" s="24">
        <v>10680</v>
      </c>
      <c r="X34" s="24">
        <f>E9</f>
        <v>60</v>
      </c>
      <c r="Y34" s="151">
        <f t="shared" si="1"/>
        <v>11450</v>
      </c>
      <c r="Z34" s="143"/>
      <c r="AA34" s="20" t="s">
        <v>256</v>
      </c>
      <c r="AB34" s="24">
        <v>10400</v>
      </c>
      <c r="AC34" s="24">
        <f>E9</f>
        <v>60</v>
      </c>
      <c r="AD34" s="151">
        <f t="shared" si="2"/>
        <v>11150</v>
      </c>
      <c r="AE34" s="143"/>
      <c r="AF34" s="29">
        <v>22</v>
      </c>
      <c r="AG34" s="4"/>
    </row>
    <row r="35" spans="1:33" ht="18.75" customHeight="1">
      <c r="A35" s="28">
        <v>30</v>
      </c>
      <c r="B35" s="22"/>
      <c r="C35" s="26"/>
      <c r="D35" s="26"/>
      <c r="E35" s="134"/>
      <c r="F35" s="47"/>
      <c r="G35" s="20" t="s">
        <v>306</v>
      </c>
      <c r="H35" s="24">
        <v>7030</v>
      </c>
      <c r="I35" s="24">
        <f>E9</f>
        <v>60</v>
      </c>
      <c r="J35" s="25">
        <f t="shared" si="0"/>
        <v>7540</v>
      </c>
      <c r="K35" s="143"/>
      <c r="L35" s="20" t="s">
        <v>257</v>
      </c>
      <c r="M35" s="24">
        <v>22400</v>
      </c>
      <c r="N35" s="24">
        <f>E9</f>
        <v>60</v>
      </c>
      <c r="O35" s="25">
        <f aca="true" t="shared" si="3" ref="O35:O43">CEILING(M35*N35/56,10)</f>
        <v>24000</v>
      </c>
      <c r="P35" s="143"/>
      <c r="Q35" s="226"/>
      <c r="R35" s="219"/>
      <c r="S35" s="219"/>
      <c r="T35" s="227"/>
      <c r="U35" s="143"/>
      <c r="V35" s="20" t="s">
        <v>258</v>
      </c>
      <c r="W35" s="24">
        <v>13920</v>
      </c>
      <c r="X35" s="24">
        <f>E9</f>
        <v>60</v>
      </c>
      <c r="Y35" s="25">
        <f t="shared" si="1"/>
        <v>14920</v>
      </c>
      <c r="Z35" s="143"/>
      <c r="AA35" s="20" t="s">
        <v>259</v>
      </c>
      <c r="AB35" s="24">
        <v>15080</v>
      </c>
      <c r="AC35" s="24">
        <f>E9</f>
        <v>60</v>
      </c>
      <c r="AD35" s="25">
        <f t="shared" si="2"/>
        <v>16160</v>
      </c>
      <c r="AE35" s="143"/>
      <c r="AF35" s="29">
        <v>30</v>
      </c>
      <c r="AG35" s="4"/>
    </row>
    <row r="36" spans="1:33" ht="18.75" customHeight="1">
      <c r="A36" s="28">
        <v>37</v>
      </c>
      <c r="B36" s="22"/>
      <c r="C36" s="26"/>
      <c r="D36" s="26"/>
      <c r="E36" s="134"/>
      <c r="F36" s="47"/>
      <c r="G36" s="20"/>
      <c r="H36" s="24"/>
      <c r="I36" s="24"/>
      <c r="J36" s="25"/>
      <c r="K36" s="47"/>
      <c r="L36" s="20" t="s">
        <v>260</v>
      </c>
      <c r="M36" s="24">
        <v>22400</v>
      </c>
      <c r="N36" s="24">
        <f>E9</f>
        <v>60</v>
      </c>
      <c r="O36" s="25">
        <f t="shared" si="3"/>
        <v>24000</v>
      </c>
      <c r="P36" s="143"/>
      <c r="Q36" s="231" t="s">
        <v>261</v>
      </c>
      <c r="R36" s="229">
        <v>23860</v>
      </c>
      <c r="S36" s="229">
        <f>E9</f>
        <v>60</v>
      </c>
      <c r="T36" s="230">
        <f>CEILING(R36*S36/56,10)</f>
        <v>25570</v>
      </c>
      <c r="U36" s="143"/>
      <c r="V36" s="20" t="s">
        <v>262</v>
      </c>
      <c r="W36" s="24">
        <v>14500</v>
      </c>
      <c r="X36" s="24">
        <f>E9</f>
        <v>60</v>
      </c>
      <c r="Y36" s="151">
        <f t="shared" si="1"/>
        <v>15540</v>
      </c>
      <c r="Z36" s="143"/>
      <c r="AA36" s="20" t="s">
        <v>263</v>
      </c>
      <c r="AB36" s="24">
        <v>15820</v>
      </c>
      <c r="AC36" s="24">
        <f>E9</f>
        <v>60</v>
      </c>
      <c r="AD36" s="151">
        <f t="shared" si="2"/>
        <v>16950</v>
      </c>
      <c r="AE36" s="143"/>
      <c r="AF36" s="29">
        <v>37</v>
      </c>
      <c r="AG36" s="4"/>
    </row>
    <row r="37" spans="1:33" ht="18.75" customHeight="1">
      <c r="A37" s="28">
        <v>45</v>
      </c>
      <c r="B37" s="22"/>
      <c r="C37" s="26"/>
      <c r="D37" s="26"/>
      <c r="E37" s="134"/>
      <c r="F37" s="47"/>
      <c r="G37" s="20" t="s">
        <v>307</v>
      </c>
      <c r="H37" s="24">
        <v>10540</v>
      </c>
      <c r="I37" s="24">
        <f>E9</f>
        <v>60</v>
      </c>
      <c r="J37" s="25">
        <f>CEILING(H37*I37/56,10)</f>
        <v>11300</v>
      </c>
      <c r="K37" s="143"/>
      <c r="L37" s="20" t="s">
        <v>264</v>
      </c>
      <c r="M37" s="24">
        <v>35130</v>
      </c>
      <c r="N37" s="24">
        <f>E9</f>
        <v>60</v>
      </c>
      <c r="O37" s="25">
        <f t="shared" si="3"/>
        <v>37640</v>
      </c>
      <c r="P37" s="143"/>
      <c r="Q37" s="225"/>
      <c r="R37" s="218"/>
      <c r="S37" s="218"/>
      <c r="T37" s="222"/>
      <c r="U37" s="143"/>
      <c r="V37" s="20" t="s">
        <v>265</v>
      </c>
      <c r="W37" s="24">
        <v>15680</v>
      </c>
      <c r="X37" s="24">
        <f>E9</f>
        <v>60</v>
      </c>
      <c r="Y37" s="25">
        <f t="shared" si="1"/>
        <v>16800</v>
      </c>
      <c r="Z37" s="143"/>
      <c r="AA37" s="20" t="s">
        <v>266</v>
      </c>
      <c r="AB37" s="24">
        <v>16840</v>
      </c>
      <c r="AC37" s="24">
        <f>E9</f>
        <v>60</v>
      </c>
      <c r="AD37" s="25">
        <f t="shared" si="2"/>
        <v>18050</v>
      </c>
      <c r="AE37" s="143"/>
      <c r="AF37" s="29">
        <v>45</v>
      </c>
      <c r="AG37" s="4"/>
    </row>
    <row r="38" spans="1:33" ht="18.75" customHeight="1">
      <c r="A38" s="28">
        <v>55</v>
      </c>
      <c r="B38" s="22"/>
      <c r="C38" s="26"/>
      <c r="D38" s="26"/>
      <c r="E38" s="134"/>
      <c r="F38" s="47"/>
      <c r="G38" s="20"/>
      <c r="H38" s="24"/>
      <c r="I38" s="24"/>
      <c r="J38" s="25"/>
      <c r="K38" s="143"/>
      <c r="L38" s="20" t="s">
        <v>267</v>
      </c>
      <c r="M38" s="24">
        <v>35130</v>
      </c>
      <c r="N38" s="24">
        <f>E9</f>
        <v>60</v>
      </c>
      <c r="O38" s="25">
        <f t="shared" si="3"/>
        <v>37640</v>
      </c>
      <c r="P38" s="143"/>
      <c r="Q38" s="226"/>
      <c r="R38" s="219"/>
      <c r="S38" s="219"/>
      <c r="T38" s="227"/>
      <c r="U38" s="143"/>
      <c r="V38" s="20" t="s">
        <v>268</v>
      </c>
      <c r="W38" s="24">
        <v>18150</v>
      </c>
      <c r="X38" s="24">
        <f>E9</f>
        <v>60</v>
      </c>
      <c r="Y38" s="151">
        <f t="shared" si="1"/>
        <v>19450</v>
      </c>
      <c r="Z38" s="143"/>
      <c r="AA38" s="20" t="s">
        <v>269</v>
      </c>
      <c r="AB38" s="24">
        <v>18890</v>
      </c>
      <c r="AC38" s="24">
        <f>E9</f>
        <v>60</v>
      </c>
      <c r="AD38" s="151">
        <f t="shared" si="2"/>
        <v>20240</v>
      </c>
      <c r="AE38" s="143"/>
      <c r="AF38" s="29">
        <v>55</v>
      </c>
      <c r="AG38" s="4"/>
    </row>
    <row r="39" spans="1:33" ht="18.75" customHeight="1">
      <c r="A39" s="28">
        <v>75</v>
      </c>
      <c r="B39" s="22"/>
      <c r="C39" s="26"/>
      <c r="D39" s="26"/>
      <c r="E39" s="134"/>
      <c r="F39" s="47"/>
      <c r="G39" s="20" t="s">
        <v>308</v>
      </c>
      <c r="H39" s="24">
        <v>13460</v>
      </c>
      <c r="I39" s="24">
        <f>E9</f>
        <v>60</v>
      </c>
      <c r="J39" s="25">
        <f>CEILING(H39*I39/56,10)</f>
        <v>14430</v>
      </c>
      <c r="K39" s="143"/>
      <c r="L39" s="20" t="s">
        <v>270</v>
      </c>
      <c r="M39" s="24">
        <v>42750</v>
      </c>
      <c r="N39" s="24">
        <f>E9</f>
        <v>60</v>
      </c>
      <c r="O39" s="25">
        <f t="shared" si="3"/>
        <v>45810</v>
      </c>
      <c r="P39" s="143"/>
      <c r="Q39" s="231" t="s">
        <v>271</v>
      </c>
      <c r="R39" s="229">
        <v>28700</v>
      </c>
      <c r="S39" s="229">
        <f>E9</f>
        <v>60</v>
      </c>
      <c r="T39" s="230">
        <f>CEILING(R39*S39/56,10)</f>
        <v>30750</v>
      </c>
      <c r="U39" s="143"/>
      <c r="V39" s="20" t="s">
        <v>272</v>
      </c>
      <c r="W39" s="24">
        <v>23280</v>
      </c>
      <c r="X39" s="24">
        <f>E9</f>
        <v>60</v>
      </c>
      <c r="Y39" s="25">
        <f t="shared" si="1"/>
        <v>24950</v>
      </c>
      <c r="Z39" s="143"/>
      <c r="AA39" s="20" t="s">
        <v>273</v>
      </c>
      <c r="AB39" s="24">
        <v>24170</v>
      </c>
      <c r="AC39" s="24">
        <f>E9</f>
        <v>60</v>
      </c>
      <c r="AD39" s="25">
        <f t="shared" si="2"/>
        <v>25900</v>
      </c>
      <c r="AE39" s="143"/>
      <c r="AF39" s="29">
        <v>75</v>
      </c>
      <c r="AG39" s="4"/>
    </row>
    <row r="40" spans="1:33" ht="18.75" customHeight="1">
      <c r="A40" s="28">
        <v>90</v>
      </c>
      <c r="B40" s="22"/>
      <c r="C40" s="23"/>
      <c r="D40" s="23"/>
      <c r="E40" s="135"/>
      <c r="F40" s="47"/>
      <c r="G40" s="20"/>
      <c r="H40" s="24"/>
      <c r="I40" s="24"/>
      <c r="J40" s="25"/>
      <c r="K40" s="143"/>
      <c r="L40" s="20" t="s">
        <v>274</v>
      </c>
      <c r="M40" s="24">
        <v>42750</v>
      </c>
      <c r="N40" s="24">
        <f>E9</f>
        <v>60</v>
      </c>
      <c r="O40" s="25">
        <f t="shared" si="3"/>
        <v>45810</v>
      </c>
      <c r="P40" s="143"/>
      <c r="Q40" s="226"/>
      <c r="R40" s="219"/>
      <c r="S40" s="219"/>
      <c r="T40" s="227"/>
      <c r="U40" s="143"/>
      <c r="V40" s="20" t="s">
        <v>275</v>
      </c>
      <c r="W40" s="24">
        <v>24890</v>
      </c>
      <c r="X40" s="24">
        <f>E9</f>
        <v>60</v>
      </c>
      <c r="Y40" s="151">
        <f t="shared" si="1"/>
        <v>26670</v>
      </c>
      <c r="Z40" s="143"/>
      <c r="AA40" s="20" t="s">
        <v>276</v>
      </c>
      <c r="AB40" s="24">
        <v>26210</v>
      </c>
      <c r="AC40" s="24">
        <f>E9</f>
        <v>60</v>
      </c>
      <c r="AD40" s="151">
        <f t="shared" si="2"/>
        <v>28090</v>
      </c>
      <c r="AE40" s="143"/>
      <c r="AF40" s="29">
        <v>90</v>
      </c>
      <c r="AG40" s="4"/>
    </row>
    <row r="41" spans="1:33" ht="18.75" customHeight="1">
      <c r="A41" s="28">
        <v>110</v>
      </c>
      <c r="B41" s="22"/>
      <c r="C41" s="26"/>
      <c r="D41" s="26"/>
      <c r="E41" s="134"/>
      <c r="F41" s="47"/>
      <c r="G41" s="20" t="s">
        <v>309</v>
      </c>
      <c r="H41" s="24">
        <v>34850</v>
      </c>
      <c r="I41" s="24">
        <f>E9</f>
        <v>60</v>
      </c>
      <c r="J41" s="25">
        <f>CEILING(H41*I41/56,10)</f>
        <v>37340</v>
      </c>
      <c r="K41" s="143"/>
      <c r="L41" s="20" t="s">
        <v>277</v>
      </c>
      <c r="M41" s="24">
        <v>42750</v>
      </c>
      <c r="N41" s="24">
        <f>E9</f>
        <v>60</v>
      </c>
      <c r="O41" s="25">
        <f t="shared" si="3"/>
        <v>45810</v>
      </c>
      <c r="P41" s="143"/>
      <c r="Q41" s="231" t="s">
        <v>278</v>
      </c>
      <c r="R41" s="229">
        <v>38210</v>
      </c>
      <c r="S41" s="229">
        <f>E9</f>
        <v>60</v>
      </c>
      <c r="T41" s="230">
        <f>CEILING(R41*S41/56,10)</f>
        <v>40940</v>
      </c>
      <c r="U41" s="143"/>
      <c r="V41" s="20" t="s">
        <v>279</v>
      </c>
      <c r="W41" s="24">
        <v>27680</v>
      </c>
      <c r="X41" s="24">
        <f>E9</f>
        <v>60</v>
      </c>
      <c r="Y41" s="25">
        <f t="shared" si="1"/>
        <v>29660</v>
      </c>
      <c r="Z41" s="143"/>
      <c r="AA41" s="20" t="s">
        <v>280</v>
      </c>
      <c r="AB41" s="24">
        <v>28110</v>
      </c>
      <c r="AC41" s="24">
        <f>E9</f>
        <v>60</v>
      </c>
      <c r="AD41" s="25">
        <f t="shared" si="2"/>
        <v>30120</v>
      </c>
      <c r="AE41" s="143"/>
      <c r="AF41" s="29">
        <v>110</v>
      </c>
      <c r="AG41" s="4"/>
    </row>
    <row r="42" spans="1:33" ht="18.75" customHeight="1">
      <c r="A42" s="28">
        <v>130</v>
      </c>
      <c r="B42" s="22"/>
      <c r="C42" s="23"/>
      <c r="D42" s="23"/>
      <c r="E42" s="135"/>
      <c r="F42" s="47"/>
      <c r="G42" s="20"/>
      <c r="H42" s="24"/>
      <c r="I42" s="24"/>
      <c r="J42" s="25"/>
      <c r="K42" s="143"/>
      <c r="L42" s="20" t="s">
        <v>281</v>
      </c>
      <c r="M42" s="24">
        <v>72620</v>
      </c>
      <c r="N42" s="24">
        <f>E9</f>
        <v>60</v>
      </c>
      <c r="O42" s="25">
        <f t="shared" si="3"/>
        <v>77810</v>
      </c>
      <c r="P42" s="143"/>
      <c r="Q42" s="226"/>
      <c r="R42" s="219"/>
      <c r="S42" s="219"/>
      <c r="T42" s="227"/>
      <c r="U42" s="143"/>
      <c r="V42" s="20" t="s">
        <v>282</v>
      </c>
      <c r="W42" s="24">
        <v>33530</v>
      </c>
      <c r="X42" s="24">
        <f>E9</f>
        <v>60</v>
      </c>
      <c r="Y42" s="151">
        <f t="shared" si="1"/>
        <v>35930</v>
      </c>
      <c r="Z42" s="143"/>
      <c r="AA42" s="20" t="s">
        <v>283</v>
      </c>
      <c r="AB42" s="24">
        <v>34850</v>
      </c>
      <c r="AC42" s="24">
        <f>E9</f>
        <v>60</v>
      </c>
      <c r="AD42" s="151">
        <f t="shared" si="2"/>
        <v>37340</v>
      </c>
      <c r="AE42" s="143"/>
      <c r="AF42" s="29">
        <v>130</v>
      </c>
      <c r="AG42" s="4"/>
    </row>
    <row r="43" spans="1:33" ht="18.75" customHeight="1">
      <c r="A43" s="28">
        <v>160</v>
      </c>
      <c r="B43" s="22"/>
      <c r="C43" s="23"/>
      <c r="D43" s="23"/>
      <c r="E43" s="135"/>
      <c r="F43" s="47"/>
      <c r="G43" s="20" t="s">
        <v>310</v>
      </c>
      <c r="H43" s="24">
        <v>33970</v>
      </c>
      <c r="I43" s="24">
        <f>E9</f>
        <v>60</v>
      </c>
      <c r="J43" s="25">
        <f>CEILING(H43*I43/56,10)</f>
        <v>36400</v>
      </c>
      <c r="K43" s="143"/>
      <c r="L43" s="20" t="s">
        <v>284</v>
      </c>
      <c r="M43" s="24">
        <v>79810</v>
      </c>
      <c r="N43" s="24">
        <f>E9</f>
        <v>60</v>
      </c>
      <c r="O43" s="25">
        <f t="shared" si="3"/>
        <v>85520</v>
      </c>
      <c r="P43" s="143"/>
      <c r="Q43" s="231" t="s">
        <v>285</v>
      </c>
      <c r="R43" s="229">
        <v>43780</v>
      </c>
      <c r="S43" s="229">
        <f>E9</f>
        <v>60</v>
      </c>
      <c r="T43" s="230">
        <f>CEILING(R43*S43/56,10)</f>
        <v>46910</v>
      </c>
      <c r="U43" s="143"/>
      <c r="V43" s="20" t="s">
        <v>286</v>
      </c>
      <c r="W43" s="24">
        <v>36750</v>
      </c>
      <c r="X43" s="24">
        <f>E9</f>
        <v>60</v>
      </c>
      <c r="Y43" s="25">
        <f t="shared" si="1"/>
        <v>39380</v>
      </c>
      <c r="Z43" s="143"/>
      <c r="AA43" s="20" t="s">
        <v>287</v>
      </c>
      <c r="AB43" s="24">
        <v>36610</v>
      </c>
      <c r="AC43" s="24">
        <f>E9</f>
        <v>60</v>
      </c>
      <c r="AD43" s="25">
        <f t="shared" si="2"/>
        <v>39230</v>
      </c>
      <c r="AE43" s="143"/>
      <c r="AF43" s="29">
        <v>160</v>
      </c>
      <c r="AG43" s="4"/>
    </row>
    <row r="44" spans="1:33" ht="18.75" customHeight="1">
      <c r="A44" s="28">
        <v>200</v>
      </c>
      <c r="B44" s="22"/>
      <c r="C44" s="23"/>
      <c r="D44" s="23"/>
      <c r="E44" s="135"/>
      <c r="F44" s="47"/>
      <c r="G44" s="27"/>
      <c r="H44" s="24"/>
      <c r="I44" s="24"/>
      <c r="J44" s="25"/>
      <c r="K44" s="47"/>
      <c r="L44" s="27"/>
      <c r="M44" s="26"/>
      <c r="N44" s="26"/>
      <c r="O44" s="134"/>
      <c r="P44" s="47"/>
      <c r="Q44" s="226"/>
      <c r="R44" s="219"/>
      <c r="S44" s="219"/>
      <c r="T44" s="227"/>
      <c r="U44" s="143"/>
      <c r="V44" s="20" t="s">
        <v>288</v>
      </c>
      <c r="W44" s="24">
        <v>47740</v>
      </c>
      <c r="X44" s="24">
        <f>E9</f>
        <v>60</v>
      </c>
      <c r="Y44" s="151">
        <f t="shared" si="1"/>
        <v>51150</v>
      </c>
      <c r="Z44" s="143"/>
      <c r="AA44" s="20" t="s">
        <v>289</v>
      </c>
      <c r="AB44" s="24">
        <v>52130</v>
      </c>
      <c r="AC44" s="24">
        <f>E9</f>
        <v>60</v>
      </c>
      <c r="AD44" s="151">
        <f t="shared" si="2"/>
        <v>55860</v>
      </c>
      <c r="AE44" s="143"/>
      <c r="AF44" s="29">
        <v>200</v>
      </c>
      <c r="AG44" s="4"/>
    </row>
    <row r="45" spans="1:33" s="5" customFormat="1" ht="18.75" customHeight="1">
      <c r="A45" s="28">
        <v>220</v>
      </c>
      <c r="B45" s="22"/>
      <c r="C45" s="23"/>
      <c r="D45" s="23"/>
      <c r="E45" s="135"/>
      <c r="F45" s="47"/>
      <c r="G45" s="27"/>
      <c r="H45" s="26"/>
      <c r="I45" s="26"/>
      <c r="J45" s="134"/>
      <c r="K45" s="47"/>
      <c r="L45" s="27"/>
      <c r="M45" s="26"/>
      <c r="N45" s="26"/>
      <c r="O45" s="134"/>
      <c r="P45" s="47"/>
      <c r="Q45" s="145"/>
      <c r="R45" s="124"/>
      <c r="S45" s="124"/>
      <c r="T45" s="147"/>
      <c r="U45" s="47"/>
      <c r="V45" s="20" t="s">
        <v>290</v>
      </c>
      <c r="W45" s="24">
        <v>53000</v>
      </c>
      <c r="X45" s="24">
        <f>E9</f>
        <v>60</v>
      </c>
      <c r="Y45" s="25">
        <f t="shared" si="1"/>
        <v>56790</v>
      </c>
      <c r="Z45" s="143"/>
      <c r="AA45" s="20" t="s">
        <v>291</v>
      </c>
      <c r="AB45" s="24">
        <v>57240</v>
      </c>
      <c r="AC45" s="24">
        <f>E9</f>
        <v>60</v>
      </c>
      <c r="AD45" s="25">
        <f t="shared" si="2"/>
        <v>61330</v>
      </c>
      <c r="AE45" s="143"/>
      <c r="AF45" s="29">
        <v>220</v>
      </c>
      <c r="AG45" s="4"/>
    </row>
    <row r="46" spans="1:33" s="5" customFormat="1" ht="18.75" customHeight="1" thickBot="1">
      <c r="A46" s="30">
        <v>250</v>
      </c>
      <c r="B46" s="125"/>
      <c r="C46" s="126"/>
      <c r="D46" s="126"/>
      <c r="E46" s="136"/>
      <c r="F46" s="139"/>
      <c r="G46" s="137"/>
      <c r="H46" s="127"/>
      <c r="I46" s="127"/>
      <c r="J46" s="140"/>
      <c r="K46" s="139"/>
      <c r="L46" s="137"/>
      <c r="M46" s="127"/>
      <c r="N46" s="127"/>
      <c r="O46" s="140"/>
      <c r="P46" s="139"/>
      <c r="Q46" s="146"/>
      <c r="R46" s="128"/>
      <c r="S46" s="128"/>
      <c r="T46" s="148"/>
      <c r="U46" s="139"/>
      <c r="V46" s="160" t="s">
        <v>292</v>
      </c>
      <c r="W46" s="129">
        <v>60610</v>
      </c>
      <c r="X46" s="129">
        <f>E9</f>
        <v>60</v>
      </c>
      <c r="Y46" s="152">
        <f t="shared" si="1"/>
        <v>64940</v>
      </c>
      <c r="Z46" s="154"/>
      <c r="AA46" s="160" t="s">
        <v>293</v>
      </c>
      <c r="AB46" s="129">
        <v>52130</v>
      </c>
      <c r="AC46" s="129">
        <f>E9</f>
        <v>60</v>
      </c>
      <c r="AD46" s="152">
        <f t="shared" si="2"/>
        <v>55860</v>
      </c>
      <c r="AE46" s="154"/>
      <c r="AF46" s="157">
        <v>250</v>
      </c>
      <c r="AG46" s="4"/>
    </row>
    <row r="47" spans="1:32" ht="23.25">
      <c r="A47" s="185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</row>
    <row r="48" ht="12.75">
      <c r="AF48" s="1"/>
    </row>
    <row r="49" ht="12.75">
      <c r="AF49" s="1"/>
    </row>
    <row r="50" ht="12.75">
      <c r="AF50" s="1"/>
    </row>
    <row r="51" ht="12.75">
      <c r="AF51" s="1"/>
    </row>
    <row r="52" ht="12.75">
      <c r="AF52" s="1"/>
    </row>
  </sheetData>
  <sheetProtection/>
  <mergeCells count="95">
    <mergeCell ref="A9:B9"/>
    <mergeCell ref="G9:AF10"/>
    <mergeCell ref="A10:B10"/>
    <mergeCell ref="A6:AF6"/>
    <mergeCell ref="H1:AF1"/>
    <mergeCell ref="H2:AF2"/>
    <mergeCell ref="H3:AF3"/>
    <mergeCell ref="H4:AF4"/>
    <mergeCell ref="H5:AF5"/>
    <mergeCell ref="A47:AF47"/>
    <mergeCell ref="Q41:Q42"/>
    <mergeCell ref="R41:R42"/>
    <mergeCell ref="S41:S42"/>
    <mergeCell ref="T41:T42"/>
    <mergeCell ref="Q43:Q44"/>
    <mergeCell ref="R43:R44"/>
    <mergeCell ref="S43:S44"/>
    <mergeCell ref="T43:T44"/>
    <mergeCell ref="Q36:Q38"/>
    <mergeCell ref="R36:R38"/>
    <mergeCell ref="S36:S38"/>
    <mergeCell ref="T36:T38"/>
    <mergeCell ref="Q39:Q40"/>
    <mergeCell ref="R39:R40"/>
    <mergeCell ref="S39:S40"/>
    <mergeCell ref="T39:T40"/>
    <mergeCell ref="AC27:AC28"/>
    <mergeCell ref="AD27:AD28"/>
    <mergeCell ref="Q33:Q35"/>
    <mergeCell ref="R33:R35"/>
    <mergeCell ref="S33:S35"/>
    <mergeCell ref="T33:T35"/>
    <mergeCell ref="V27:V28"/>
    <mergeCell ref="W27:W28"/>
    <mergeCell ref="X27:X28"/>
    <mergeCell ref="Y27:Y28"/>
    <mergeCell ref="AA27:AA28"/>
    <mergeCell ref="AB27:AB28"/>
    <mergeCell ref="AC24:AC25"/>
    <mergeCell ref="AD24:AD25"/>
    <mergeCell ref="B26:B27"/>
    <mergeCell ref="C26:C27"/>
    <mergeCell ref="D26:D27"/>
    <mergeCell ref="E26:E27"/>
    <mergeCell ref="G26:G27"/>
    <mergeCell ref="H26:H27"/>
    <mergeCell ref="I26:I27"/>
    <mergeCell ref="J26:J27"/>
    <mergeCell ref="AA21:AA23"/>
    <mergeCell ref="AB21:AB23"/>
    <mergeCell ref="AC21:AC23"/>
    <mergeCell ref="AD21:AD23"/>
    <mergeCell ref="V24:V25"/>
    <mergeCell ref="W24:W25"/>
    <mergeCell ref="X24:X25"/>
    <mergeCell ref="Y24:Y25"/>
    <mergeCell ref="AA24:AA25"/>
    <mergeCell ref="AB24:AB25"/>
    <mergeCell ref="I21:I25"/>
    <mergeCell ref="J21:J25"/>
    <mergeCell ref="V21:V23"/>
    <mergeCell ref="W21:W23"/>
    <mergeCell ref="X21:X23"/>
    <mergeCell ref="Y21:Y23"/>
    <mergeCell ref="B21:B25"/>
    <mergeCell ref="C21:C25"/>
    <mergeCell ref="D21:D25"/>
    <mergeCell ref="E21:E25"/>
    <mergeCell ref="G21:G25"/>
    <mergeCell ref="H21:H25"/>
    <mergeCell ref="I16:I17"/>
    <mergeCell ref="J16:J17"/>
    <mergeCell ref="B18:B19"/>
    <mergeCell ref="C18:C19"/>
    <mergeCell ref="D18:D19"/>
    <mergeCell ref="E18:E19"/>
    <mergeCell ref="G18:G19"/>
    <mergeCell ref="H18:H19"/>
    <mergeCell ref="I18:I19"/>
    <mergeCell ref="J18:J19"/>
    <mergeCell ref="B16:B17"/>
    <mergeCell ref="C16:C17"/>
    <mergeCell ref="D16:D17"/>
    <mergeCell ref="E16:E17"/>
    <mergeCell ref="G16:G17"/>
    <mergeCell ref="H16:H17"/>
    <mergeCell ref="A11:AF11"/>
    <mergeCell ref="B13:B15"/>
    <mergeCell ref="C13:C15"/>
    <mergeCell ref="D13:D15"/>
    <mergeCell ref="E13:E15"/>
    <mergeCell ref="G13:G15"/>
    <mergeCell ref="H13:H15"/>
    <mergeCell ref="I13:I15"/>
    <mergeCell ref="J13:J15"/>
  </mergeCells>
  <hyperlinks>
    <hyperlink ref="V12" r:id="rId1" display="Дроссели сетевые"/>
    <hyperlink ref="AA12" r:id="rId2" display="Дроссели моторные"/>
    <hyperlink ref="B12" r:id="rId3" display="Резисторы тормозные алюминиевые"/>
    <hyperlink ref="G12" r:id="rId4" display="Резисторы тормозные керамические"/>
    <hyperlink ref="H5" r:id="rId5" display="https://tehprivod.ru/"/>
  </hyperlinks>
  <printOptions/>
  <pageMargins left="0.3" right="0.3" top="0.57" bottom="0.75" header="0.5" footer="0.5"/>
  <pageSetup fitToHeight="10" fitToWidth="1" horizontalDpi="600" verticalDpi="600" orientation="landscape" paperSize="9" scale="52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3</dc:creator>
  <cp:keywords/>
  <dc:description/>
  <cp:lastModifiedBy>RePack by Diakov</cp:lastModifiedBy>
  <cp:lastPrinted>2014-03-26T12:20:38Z</cp:lastPrinted>
  <dcterms:created xsi:type="dcterms:W3CDTF">2008-04-01T09:57:30Z</dcterms:created>
  <dcterms:modified xsi:type="dcterms:W3CDTF">2018-08-08T05:24:24Z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